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賞与配分ソフト（お試し版）\"/>
    </mc:Choice>
  </mc:AlternateContent>
  <xr:revisionPtr revIDLastSave="0" documentId="13_ncr:1_{C89C3CC9-2832-4113-8B00-00F275C2A15E}" xr6:coauthVersionLast="47" xr6:coauthVersionMax="47" xr10:uidLastSave="{00000000-0000-0000-0000-000000000000}"/>
  <bookViews>
    <workbookView xWindow="-108" yWindow="-108" windowWidth="23256" windowHeight="12456" tabRatio="762" xr2:uid="{00000000-000D-0000-FFFF-FFFF00000000}"/>
  </bookViews>
  <sheets>
    <sheet name="説明" sheetId="18" r:id="rId1"/>
    <sheet name="メイン" sheetId="9" r:id="rId2"/>
    <sheet name="1.社員データ" sheetId="13" r:id="rId3"/>
    <sheet name="2.賃金表" sheetId="6" r:id="rId4"/>
    <sheet name="3.評価配点表参考例" sheetId="19" r:id="rId5"/>
    <sheet name="4.使用上の注意" sheetId="17" r:id="rId6"/>
  </sheets>
  <definedNames>
    <definedName name="_xlnm.Print_Area" localSheetId="2">'1.社員データ'!$A$1:$W$67</definedName>
    <definedName name="_xlnm.Print_Area" localSheetId="3">'2.賃金表'!$B$1:$V$57</definedName>
    <definedName name="_xlnm.Print_Area" localSheetId="5">'4.使用上の注意'!$B$3:$J$21</definedName>
    <definedName name="_xlnm.Print_Area" localSheetId="1">メイン!$A$8:$AG$85</definedName>
    <definedName name="_xlnm.Print_Area" localSheetId="0">説明!$B$2:$K$52</definedName>
    <definedName name="_xlnm.Print_Titles" localSheetId="1">メイン!$A:$A</definedName>
  </definedNames>
  <calcPr calcId="191029"/>
</workbook>
</file>

<file path=xl/calcChain.xml><?xml version="1.0" encoding="utf-8"?>
<calcChain xmlns="http://schemas.openxmlformats.org/spreadsheetml/2006/main">
  <c r="U15" i="9" l="1"/>
  <c r="T15" i="9"/>
  <c r="U264" i="9" l="1"/>
  <c r="U263" i="9"/>
  <c r="U262" i="9"/>
  <c r="U261" i="9"/>
  <c r="U260" i="9"/>
  <c r="U259" i="9"/>
  <c r="U258" i="9"/>
  <c r="U257" i="9"/>
  <c r="U256" i="9"/>
  <c r="U255" i="9"/>
  <c r="U254" i="9"/>
  <c r="U253" i="9"/>
  <c r="U252" i="9"/>
  <c r="U251" i="9"/>
  <c r="U250" i="9"/>
  <c r="U249" i="9"/>
  <c r="U248" i="9"/>
  <c r="U247" i="9"/>
  <c r="U246" i="9"/>
  <c r="U245" i="9"/>
  <c r="U244" i="9"/>
  <c r="U243" i="9"/>
  <c r="U242" i="9"/>
  <c r="U241" i="9"/>
  <c r="U240" i="9"/>
  <c r="U239" i="9"/>
  <c r="U238" i="9"/>
  <c r="U237" i="9"/>
  <c r="U236" i="9"/>
  <c r="U235" i="9"/>
  <c r="U234" i="9"/>
  <c r="U233" i="9"/>
  <c r="U232" i="9"/>
  <c r="U231" i="9"/>
  <c r="U230" i="9"/>
  <c r="U229" i="9"/>
  <c r="U228" i="9"/>
  <c r="U227" i="9"/>
  <c r="U226" i="9"/>
  <c r="U225" i="9"/>
  <c r="U224" i="9"/>
  <c r="U223" i="9"/>
  <c r="U222" i="9"/>
  <c r="U221" i="9"/>
  <c r="U220" i="9"/>
  <c r="U219" i="9"/>
  <c r="U218" i="9"/>
  <c r="U217" i="9"/>
  <c r="U216" i="9"/>
  <c r="U215" i="9"/>
  <c r="U214" i="9"/>
  <c r="U213" i="9"/>
  <c r="U212" i="9"/>
  <c r="U211" i="9"/>
  <c r="U210" i="9"/>
  <c r="U209" i="9"/>
  <c r="U208" i="9"/>
  <c r="U207" i="9"/>
  <c r="U206" i="9"/>
  <c r="U205" i="9"/>
  <c r="U204" i="9"/>
  <c r="U203" i="9"/>
  <c r="U202" i="9"/>
  <c r="U201" i="9"/>
  <c r="U200" i="9"/>
  <c r="U199" i="9"/>
  <c r="U198" i="9"/>
  <c r="U197" i="9"/>
  <c r="U196" i="9"/>
  <c r="U195" i="9"/>
  <c r="U194" i="9"/>
  <c r="U193" i="9"/>
  <c r="U192" i="9"/>
  <c r="U191" i="9"/>
  <c r="U190" i="9"/>
  <c r="U189" i="9"/>
  <c r="U188" i="9"/>
  <c r="U187" i="9"/>
  <c r="U186" i="9"/>
  <c r="U185" i="9"/>
  <c r="U184" i="9"/>
  <c r="U183" i="9"/>
  <c r="U182" i="9"/>
  <c r="U181" i="9"/>
  <c r="U180" i="9"/>
  <c r="U179" i="9"/>
  <c r="U178" i="9"/>
  <c r="U177" i="9"/>
  <c r="U176" i="9"/>
  <c r="U175" i="9"/>
  <c r="U174" i="9"/>
  <c r="U173" i="9"/>
  <c r="U172" i="9"/>
  <c r="U171" i="9"/>
  <c r="U170" i="9"/>
  <c r="U169" i="9"/>
  <c r="U168" i="9"/>
  <c r="U167" i="9"/>
  <c r="U166" i="9"/>
  <c r="U165" i="9"/>
  <c r="U164" i="9"/>
  <c r="U163" i="9"/>
  <c r="U162" i="9"/>
  <c r="U161" i="9"/>
  <c r="U160" i="9"/>
  <c r="U159" i="9"/>
  <c r="U158" i="9"/>
  <c r="U157" i="9"/>
  <c r="U156" i="9"/>
  <c r="U155" i="9"/>
  <c r="U154" i="9"/>
  <c r="U153" i="9"/>
  <c r="U152" i="9"/>
  <c r="U151" i="9"/>
  <c r="U150" i="9"/>
  <c r="U149" i="9"/>
  <c r="U148" i="9"/>
  <c r="U147" i="9"/>
  <c r="U146" i="9"/>
  <c r="U145" i="9"/>
  <c r="U144" i="9"/>
  <c r="U143" i="9"/>
  <c r="U142" i="9"/>
  <c r="U141" i="9"/>
  <c r="U140" i="9"/>
  <c r="U139" i="9"/>
  <c r="U138" i="9"/>
  <c r="U137" i="9"/>
  <c r="U136" i="9"/>
  <c r="U135" i="9"/>
  <c r="U134" i="9"/>
  <c r="U133" i="9"/>
  <c r="U132" i="9"/>
  <c r="U131" i="9"/>
  <c r="U130" i="9"/>
  <c r="U129" i="9"/>
  <c r="U128" i="9"/>
  <c r="U127" i="9"/>
  <c r="U126" i="9"/>
  <c r="U125" i="9"/>
  <c r="U124" i="9"/>
  <c r="U123" i="9"/>
  <c r="U122" i="9"/>
  <c r="U121" i="9"/>
  <c r="U120" i="9"/>
  <c r="U119" i="9"/>
  <c r="U118" i="9"/>
  <c r="U117" i="9"/>
  <c r="U116" i="9"/>
  <c r="U115" i="9"/>
  <c r="U114" i="9"/>
  <c r="U113" i="9"/>
  <c r="U112" i="9"/>
  <c r="U111" i="9"/>
  <c r="U110" i="9"/>
  <c r="U109" i="9"/>
  <c r="U108" i="9"/>
  <c r="U107" i="9"/>
  <c r="U106" i="9"/>
  <c r="U105" i="9"/>
  <c r="U104" i="9"/>
  <c r="U103" i="9"/>
  <c r="U102" i="9"/>
  <c r="U101" i="9"/>
  <c r="U100" i="9"/>
  <c r="U99" i="9"/>
  <c r="U98" i="9"/>
  <c r="U97" i="9"/>
  <c r="U96" i="9"/>
  <c r="U95" i="9"/>
  <c r="U94" i="9"/>
  <c r="U93" i="9"/>
  <c r="U92" i="9"/>
  <c r="U91" i="9"/>
  <c r="U90" i="9"/>
  <c r="U89" i="9"/>
  <c r="U88" i="9"/>
  <c r="U87" i="9"/>
  <c r="U86" i="9"/>
  <c r="L15" i="9" l="1"/>
  <c r="J15" i="9"/>
  <c r="V264" i="9" l="1"/>
  <c r="V263" i="9"/>
  <c r="V262" i="9"/>
  <c r="V261" i="9"/>
  <c r="V260" i="9"/>
  <c r="V259" i="9"/>
  <c r="V258" i="9"/>
  <c r="V257" i="9"/>
  <c r="V256" i="9"/>
  <c r="V255" i="9"/>
  <c r="V254" i="9"/>
  <c r="V253" i="9"/>
  <c r="V252" i="9"/>
  <c r="V251" i="9"/>
  <c r="V250" i="9"/>
  <c r="V249" i="9"/>
  <c r="V248" i="9"/>
  <c r="V247" i="9"/>
  <c r="V246" i="9"/>
  <c r="V245" i="9"/>
  <c r="V244" i="9"/>
  <c r="V243" i="9"/>
  <c r="V242" i="9"/>
  <c r="V241" i="9"/>
  <c r="V240" i="9"/>
  <c r="V239" i="9"/>
  <c r="V238" i="9"/>
  <c r="V237" i="9"/>
  <c r="V236" i="9"/>
  <c r="V235" i="9"/>
  <c r="V234" i="9"/>
  <c r="V233" i="9"/>
  <c r="V232" i="9"/>
  <c r="V231" i="9"/>
  <c r="V230" i="9"/>
  <c r="V229" i="9"/>
  <c r="V228" i="9"/>
  <c r="V227" i="9"/>
  <c r="V226" i="9"/>
  <c r="V225" i="9"/>
  <c r="V224" i="9"/>
  <c r="V223" i="9"/>
  <c r="V222" i="9"/>
  <c r="V221" i="9"/>
  <c r="V220" i="9"/>
  <c r="V219" i="9"/>
  <c r="V218" i="9"/>
  <c r="V217" i="9"/>
  <c r="V216" i="9"/>
  <c r="V215" i="9"/>
  <c r="V214" i="9"/>
  <c r="V213" i="9"/>
  <c r="V212" i="9"/>
  <c r="V211" i="9"/>
  <c r="V210" i="9"/>
  <c r="V209" i="9"/>
  <c r="V208" i="9"/>
  <c r="V207" i="9"/>
  <c r="V206" i="9"/>
  <c r="V205" i="9"/>
  <c r="V204" i="9"/>
  <c r="V203" i="9"/>
  <c r="V202" i="9"/>
  <c r="V201" i="9"/>
  <c r="V200" i="9"/>
  <c r="V199" i="9"/>
  <c r="V198" i="9"/>
  <c r="V197" i="9"/>
  <c r="V196" i="9"/>
  <c r="V195" i="9"/>
  <c r="V194" i="9"/>
  <c r="V193" i="9"/>
  <c r="V192" i="9"/>
  <c r="V191" i="9"/>
  <c r="V190" i="9"/>
  <c r="V189" i="9"/>
  <c r="V188" i="9"/>
  <c r="V187" i="9"/>
  <c r="V186" i="9"/>
  <c r="V185" i="9"/>
  <c r="V184" i="9"/>
  <c r="V183" i="9"/>
  <c r="V182" i="9"/>
  <c r="V181" i="9"/>
  <c r="V180" i="9"/>
  <c r="V179" i="9"/>
  <c r="V178" i="9"/>
  <c r="V177" i="9"/>
  <c r="V176" i="9"/>
  <c r="V175" i="9"/>
  <c r="V174" i="9"/>
  <c r="V173" i="9"/>
  <c r="V172" i="9"/>
  <c r="V171" i="9"/>
  <c r="V170" i="9"/>
  <c r="V169" i="9"/>
  <c r="V168" i="9"/>
  <c r="V167" i="9"/>
  <c r="V166" i="9"/>
  <c r="V165" i="9"/>
  <c r="V164" i="9"/>
  <c r="V163" i="9"/>
  <c r="V162" i="9"/>
  <c r="V161" i="9"/>
  <c r="V160" i="9"/>
  <c r="V159" i="9"/>
  <c r="V158" i="9"/>
  <c r="V157" i="9"/>
  <c r="V156" i="9"/>
  <c r="V155" i="9"/>
  <c r="V154" i="9"/>
  <c r="V153" i="9"/>
  <c r="V152" i="9"/>
  <c r="V151" i="9"/>
  <c r="V150" i="9"/>
  <c r="V149" i="9"/>
  <c r="V148" i="9"/>
  <c r="V147" i="9"/>
  <c r="V146" i="9"/>
  <c r="V145" i="9"/>
  <c r="V144" i="9"/>
  <c r="V143" i="9"/>
  <c r="V142" i="9"/>
  <c r="V141" i="9"/>
  <c r="V140" i="9"/>
  <c r="V139" i="9"/>
  <c r="V138" i="9"/>
  <c r="V137" i="9"/>
  <c r="V136" i="9"/>
  <c r="V135" i="9"/>
  <c r="V134" i="9"/>
  <c r="V133" i="9"/>
  <c r="V132" i="9"/>
  <c r="V131" i="9"/>
  <c r="V130" i="9"/>
  <c r="V129" i="9"/>
  <c r="V128" i="9"/>
  <c r="V127" i="9"/>
  <c r="V126" i="9"/>
  <c r="V125" i="9"/>
  <c r="V124" i="9"/>
  <c r="V123" i="9"/>
  <c r="V122" i="9"/>
  <c r="V121" i="9"/>
  <c r="V120" i="9"/>
  <c r="V119" i="9"/>
  <c r="V118" i="9"/>
  <c r="V117" i="9"/>
  <c r="V116" i="9"/>
  <c r="V115" i="9"/>
  <c r="V114" i="9"/>
  <c r="V113" i="9"/>
  <c r="V112" i="9"/>
  <c r="V111" i="9"/>
  <c r="V110" i="9"/>
  <c r="V109" i="9"/>
  <c r="V108" i="9"/>
  <c r="V107" i="9"/>
  <c r="V106" i="9"/>
  <c r="V105" i="9"/>
  <c r="V104" i="9"/>
  <c r="V103" i="9"/>
  <c r="V102" i="9"/>
  <c r="V101" i="9"/>
  <c r="V100" i="9"/>
  <c r="V99" i="9"/>
  <c r="V98" i="9"/>
  <c r="V97" i="9"/>
  <c r="V96" i="9"/>
  <c r="V95" i="9"/>
  <c r="V94" i="9"/>
  <c r="V93" i="9"/>
  <c r="V92" i="9"/>
  <c r="V91" i="9"/>
  <c r="V90" i="9"/>
  <c r="V89" i="9"/>
  <c r="V88" i="9"/>
  <c r="V87" i="9"/>
  <c r="V86" i="9"/>
  <c r="X264" i="9" l="1"/>
  <c r="X263" i="9"/>
  <c r="X262" i="9"/>
  <c r="X261" i="9"/>
  <c r="X260" i="9"/>
  <c r="X259" i="9"/>
  <c r="X258" i="9"/>
  <c r="X257" i="9"/>
  <c r="X256" i="9"/>
  <c r="X255" i="9"/>
  <c r="X254" i="9"/>
  <c r="X253" i="9"/>
  <c r="X252" i="9"/>
  <c r="X251" i="9"/>
  <c r="X250" i="9"/>
  <c r="X249" i="9"/>
  <c r="X248" i="9"/>
  <c r="X247" i="9"/>
  <c r="X246" i="9"/>
  <c r="X245" i="9"/>
  <c r="X244" i="9"/>
  <c r="X243" i="9"/>
  <c r="X242" i="9"/>
  <c r="X241" i="9"/>
  <c r="X240" i="9"/>
  <c r="X239" i="9"/>
  <c r="X238" i="9"/>
  <c r="X237" i="9"/>
  <c r="X236" i="9"/>
  <c r="X235" i="9"/>
  <c r="X234" i="9"/>
  <c r="X233" i="9"/>
  <c r="X232" i="9"/>
  <c r="X231" i="9"/>
  <c r="X230" i="9"/>
  <c r="X229" i="9"/>
  <c r="X228" i="9"/>
  <c r="X227" i="9"/>
  <c r="X226" i="9"/>
  <c r="X225" i="9"/>
  <c r="X224" i="9"/>
  <c r="X223" i="9"/>
  <c r="X222" i="9"/>
  <c r="X221" i="9"/>
  <c r="X220" i="9"/>
  <c r="X219" i="9"/>
  <c r="X218" i="9"/>
  <c r="X217" i="9"/>
  <c r="X216" i="9"/>
  <c r="X215" i="9"/>
  <c r="X214" i="9"/>
  <c r="X213" i="9"/>
  <c r="X212" i="9"/>
  <c r="X211" i="9"/>
  <c r="X210" i="9"/>
  <c r="X209" i="9"/>
  <c r="X208" i="9"/>
  <c r="X207" i="9"/>
  <c r="X206" i="9"/>
  <c r="X205" i="9"/>
  <c r="X204" i="9"/>
  <c r="X203" i="9"/>
  <c r="X202" i="9"/>
  <c r="X201" i="9"/>
  <c r="X200" i="9"/>
  <c r="X199" i="9"/>
  <c r="X198" i="9"/>
  <c r="X197" i="9"/>
  <c r="X196" i="9"/>
  <c r="X195" i="9"/>
  <c r="X194" i="9"/>
  <c r="X193" i="9"/>
  <c r="X192" i="9"/>
  <c r="X191" i="9"/>
  <c r="X190" i="9"/>
  <c r="X189" i="9"/>
  <c r="X188" i="9"/>
  <c r="X187" i="9"/>
  <c r="X186" i="9"/>
  <c r="X185" i="9"/>
  <c r="X184" i="9"/>
  <c r="X183" i="9"/>
  <c r="X182" i="9"/>
  <c r="X181" i="9"/>
  <c r="X180" i="9"/>
  <c r="X179" i="9"/>
  <c r="X178" i="9"/>
  <c r="X177" i="9"/>
  <c r="X176" i="9"/>
  <c r="X175" i="9"/>
  <c r="X174" i="9"/>
  <c r="X173" i="9"/>
  <c r="X172" i="9"/>
  <c r="X171" i="9"/>
  <c r="X170" i="9"/>
  <c r="X169" i="9"/>
  <c r="X168" i="9"/>
  <c r="X167" i="9"/>
  <c r="X166" i="9"/>
  <c r="X165" i="9"/>
  <c r="X164" i="9"/>
  <c r="X163" i="9"/>
  <c r="X162" i="9"/>
  <c r="X161" i="9"/>
  <c r="X160" i="9"/>
  <c r="X159" i="9"/>
  <c r="X158" i="9"/>
  <c r="X157" i="9"/>
  <c r="X156" i="9"/>
  <c r="X155" i="9"/>
  <c r="X154" i="9"/>
  <c r="X153" i="9"/>
  <c r="X152" i="9"/>
  <c r="X151" i="9"/>
  <c r="X150" i="9"/>
  <c r="X149" i="9"/>
  <c r="X148" i="9"/>
  <c r="X147" i="9"/>
  <c r="X146" i="9"/>
  <c r="X145" i="9"/>
  <c r="X144" i="9"/>
  <c r="X143" i="9"/>
  <c r="X142" i="9"/>
  <c r="X141" i="9"/>
  <c r="X140" i="9"/>
  <c r="X139" i="9"/>
  <c r="X138" i="9"/>
  <c r="X137" i="9"/>
  <c r="X136" i="9"/>
  <c r="X135" i="9"/>
  <c r="X134" i="9"/>
  <c r="X133" i="9"/>
  <c r="X132" i="9"/>
  <c r="X131" i="9"/>
  <c r="X130" i="9"/>
  <c r="X129" i="9"/>
  <c r="X128" i="9"/>
  <c r="X127" i="9"/>
  <c r="X126" i="9"/>
  <c r="X125" i="9"/>
  <c r="X124" i="9"/>
  <c r="X123" i="9"/>
  <c r="X122" i="9"/>
  <c r="X121" i="9"/>
  <c r="X120" i="9"/>
  <c r="X119" i="9"/>
  <c r="X118" i="9"/>
  <c r="X117" i="9"/>
  <c r="X116" i="9"/>
  <c r="X115" i="9"/>
  <c r="X114" i="9"/>
  <c r="X113" i="9"/>
  <c r="X112" i="9"/>
  <c r="X111" i="9"/>
  <c r="X110" i="9"/>
  <c r="X109" i="9"/>
  <c r="X108" i="9"/>
  <c r="X107" i="9"/>
  <c r="X106" i="9"/>
  <c r="X105" i="9"/>
  <c r="X104" i="9"/>
  <c r="X103" i="9"/>
  <c r="X102" i="9"/>
  <c r="X101" i="9"/>
  <c r="X100" i="9"/>
  <c r="X99" i="9"/>
  <c r="X98" i="9"/>
  <c r="X97" i="9"/>
  <c r="X96" i="9"/>
  <c r="X95" i="9"/>
  <c r="X94" i="9"/>
  <c r="X93" i="9"/>
  <c r="X92" i="9"/>
  <c r="X91" i="9"/>
  <c r="X90" i="9"/>
  <c r="X89" i="9"/>
  <c r="X88" i="9"/>
  <c r="X87" i="9"/>
  <c r="X86" i="9"/>
  <c r="AC11" i="9" l="1"/>
  <c r="AA11" i="9"/>
  <c r="W11" i="9"/>
  <c r="S11" i="9"/>
  <c r="R11" i="9"/>
  <c r="Q11" i="9"/>
  <c r="P11" i="9"/>
  <c r="O11" i="9"/>
  <c r="N11" i="9"/>
  <c r="Y8" i="9"/>
  <c r="AB15" i="9"/>
  <c r="AE15" i="9"/>
  <c r="AE20" i="9"/>
  <c r="AB113"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E264" i="9"/>
  <c r="AE263" i="9"/>
  <c r="AE262" i="9"/>
  <c r="AE261" i="9"/>
  <c r="AE260" i="9"/>
  <c r="AE259" i="9"/>
  <c r="AE258" i="9"/>
  <c r="AE257" i="9"/>
  <c r="AE256" i="9"/>
  <c r="AE255" i="9"/>
  <c r="AE254" i="9"/>
  <c r="AE253" i="9"/>
  <c r="AE252" i="9"/>
  <c r="AE251" i="9"/>
  <c r="AE250" i="9"/>
  <c r="AE249" i="9"/>
  <c r="AE248" i="9"/>
  <c r="AE247" i="9"/>
  <c r="AE246" i="9"/>
  <c r="AE245" i="9"/>
  <c r="AE244" i="9"/>
  <c r="AE243" i="9"/>
  <c r="AE242" i="9"/>
  <c r="AE241" i="9"/>
  <c r="AE240" i="9"/>
  <c r="AE239" i="9"/>
  <c r="AE238" i="9"/>
  <c r="AE237" i="9"/>
  <c r="AE236" i="9"/>
  <c r="AE235" i="9"/>
  <c r="AE234" i="9"/>
  <c r="AE233" i="9"/>
  <c r="AE232" i="9"/>
  <c r="AE231" i="9"/>
  <c r="AE230" i="9"/>
  <c r="AE229" i="9"/>
  <c r="AE228" i="9"/>
  <c r="AE227" i="9"/>
  <c r="AE226" i="9"/>
  <c r="AE225" i="9"/>
  <c r="AE224" i="9"/>
  <c r="AE223" i="9"/>
  <c r="AE222" i="9"/>
  <c r="AE221" i="9"/>
  <c r="AE220" i="9"/>
  <c r="AE219" i="9"/>
  <c r="AE218" i="9"/>
  <c r="AE217" i="9"/>
  <c r="AE216" i="9"/>
  <c r="AE215" i="9"/>
  <c r="AE214" i="9"/>
  <c r="AE213" i="9"/>
  <c r="AE212" i="9"/>
  <c r="AE211" i="9"/>
  <c r="AE210" i="9"/>
  <c r="AE209" i="9"/>
  <c r="AE208" i="9"/>
  <c r="AE207" i="9"/>
  <c r="AE206" i="9"/>
  <c r="AE205" i="9"/>
  <c r="AE204" i="9"/>
  <c r="AE203" i="9"/>
  <c r="AE202" i="9"/>
  <c r="AE201" i="9"/>
  <c r="AE200" i="9"/>
  <c r="AE199" i="9"/>
  <c r="AE198" i="9"/>
  <c r="AE197" i="9"/>
  <c r="AE196" i="9"/>
  <c r="AE195" i="9"/>
  <c r="AE194" i="9"/>
  <c r="AE193" i="9"/>
  <c r="AE192" i="9"/>
  <c r="AE191" i="9"/>
  <c r="AE190" i="9"/>
  <c r="AE189" i="9"/>
  <c r="AE188" i="9"/>
  <c r="AE187" i="9"/>
  <c r="AE186" i="9"/>
  <c r="AE185" i="9"/>
  <c r="AE184" i="9"/>
  <c r="AE183" i="9"/>
  <c r="AE182" i="9"/>
  <c r="AE181" i="9"/>
  <c r="AE180" i="9"/>
  <c r="AE179" i="9"/>
  <c r="AE178" i="9"/>
  <c r="AE177" i="9"/>
  <c r="AE176" i="9"/>
  <c r="AE175" i="9"/>
  <c r="AE174" i="9"/>
  <c r="AE173" i="9"/>
  <c r="AE172" i="9"/>
  <c r="AE171" i="9"/>
  <c r="AE170" i="9"/>
  <c r="AE169" i="9"/>
  <c r="AE168" i="9"/>
  <c r="AE167" i="9"/>
  <c r="AE166" i="9"/>
  <c r="AE165" i="9"/>
  <c r="AE164" i="9"/>
  <c r="AE163" i="9"/>
  <c r="AE162" i="9"/>
  <c r="AE161" i="9"/>
  <c r="AE160" i="9"/>
  <c r="AE159" i="9"/>
  <c r="AE158" i="9"/>
  <c r="AE157" i="9"/>
  <c r="AE156" i="9"/>
  <c r="AE155" i="9"/>
  <c r="AE154" i="9"/>
  <c r="AE153" i="9"/>
  <c r="AE152" i="9"/>
  <c r="AE151" i="9"/>
  <c r="AE150" i="9"/>
  <c r="AE149" i="9"/>
  <c r="AE148" i="9"/>
  <c r="AE147" i="9"/>
  <c r="AE146" i="9"/>
  <c r="AE145" i="9"/>
  <c r="AE144" i="9"/>
  <c r="AE143" i="9"/>
  <c r="AE142" i="9"/>
  <c r="AE141" i="9"/>
  <c r="AE140" i="9"/>
  <c r="AE139" i="9"/>
  <c r="AE138" i="9"/>
  <c r="AE137" i="9"/>
  <c r="AE136" i="9"/>
  <c r="AE135" i="9"/>
  <c r="AE134" i="9"/>
  <c r="AE133" i="9"/>
  <c r="AE132" i="9"/>
  <c r="AE131" i="9"/>
  <c r="AE130" i="9"/>
  <c r="AE129" i="9"/>
  <c r="AE128" i="9"/>
  <c r="AE127" i="9"/>
  <c r="AE126" i="9"/>
  <c r="AE125" i="9"/>
  <c r="AE124" i="9"/>
  <c r="AE123" i="9"/>
  <c r="AE122" i="9"/>
  <c r="AE121" i="9"/>
  <c r="AE120" i="9"/>
  <c r="AE119" i="9"/>
  <c r="AE118" i="9"/>
  <c r="AE117" i="9"/>
  <c r="AE116" i="9"/>
  <c r="AE115" i="9"/>
  <c r="AE114" i="9"/>
  <c r="AE113" i="9"/>
  <c r="AE112" i="9"/>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19" i="9"/>
  <c r="AE18" i="9"/>
  <c r="AE17" i="9"/>
  <c r="AE16" i="9"/>
  <c r="Y5" i="9"/>
  <c r="T264" i="9"/>
  <c r="T263" i="9"/>
  <c r="T262" i="9"/>
  <c r="T261" i="9"/>
  <c r="T260" i="9"/>
  <c r="T259" i="9"/>
  <c r="T258" i="9"/>
  <c r="T257" i="9"/>
  <c r="T256" i="9"/>
  <c r="T255" i="9"/>
  <c r="T254" i="9"/>
  <c r="T253" i="9"/>
  <c r="T252" i="9"/>
  <c r="T251" i="9"/>
  <c r="T250" i="9"/>
  <c r="T249" i="9"/>
  <c r="T248" i="9"/>
  <c r="T247" i="9"/>
  <c r="T246" i="9"/>
  <c r="T245" i="9"/>
  <c r="T244" i="9"/>
  <c r="T243" i="9"/>
  <c r="T242" i="9"/>
  <c r="T241" i="9"/>
  <c r="T240" i="9"/>
  <c r="T239" i="9"/>
  <c r="T238" i="9"/>
  <c r="T237" i="9"/>
  <c r="T236" i="9"/>
  <c r="T235" i="9"/>
  <c r="T234" i="9"/>
  <c r="T233" i="9"/>
  <c r="T232" i="9"/>
  <c r="T231" i="9"/>
  <c r="T230" i="9"/>
  <c r="T229" i="9"/>
  <c r="T228" i="9"/>
  <c r="T227" i="9"/>
  <c r="T226" i="9"/>
  <c r="T225" i="9"/>
  <c r="T224" i="9"/>
  <c r="T223" i="9"/>
  <c r="T222" i="9"/>
  <c r="T221" i="9"/>
  <c r="T220" i="9"/>
  <c r="T219" i="9"/>
  <c r="T218" i="9"/>
  <c r="T217" i="9"/>
  <c r="T216" i="9"/>
  <c r="T215" i="9"/>
  <c r="T214" i="9"/>
  <c r="T213" i="9"/>
  <c r="T212" i="9"/>
  <c r="T211" i="9"/>
  <c r="T210" i="9"/>
  <c r="T209" i="9"/>
  <c r="T208" i="9"/>
  <c r="T207" i="9"/>
  <c r="T206" i="9"/>
  <c r="T205" i="9"/>
  <c r="T204" i="9"/>
  <c r="T203" i="9"/>
  <c r="T202" i="9"/>
  <c r="T201" i="9"/>
  <c r="T200" i="9"/>
  <c r="T199" i="9"/>
  <c r="T198" i="9"/>
  <c r="T197" i="9"/>
  <c r="T196" i="9"/>
  <c r="T195" i="9"/>
  <c r="T194" i="9"/>
  <c r="T193" i="9"/>
  <c r="T192" i="9"/>
  <c r="T191" i="9"/>
  <c r="T190" i="9"/>
  <c r="T189" i="9"/>
  <c r="T188" i="9"/>
  <c r="T187" i="9"/>
  <c r="T186" i="9"/>
  <c r="T185" i="9"/>
  <c r="T184" i="9"/>
  <c r="T183" i="9"/>
  <c r="T182" i="9"/>
  <c r="T181" i="9"/>
  <c r="T180" i="9"/>
  <c r="T179" i="9"/>
  <c r="T178" i="9"/>
  <c r="T177" i="9"/>
  <c r="T176" i="9"/>
  <c r="T175" i="9"/>
  <c r="T174" i="9"/>
  <c r="T173" i="9"/>
  <c r="T172" i="9"/>
  <c r="T171" i="9"/>
  <c r="T170" i="9"/>
  <c r="T169" i="9"/>
  <c r="T168" i="9"/>
  <c r="T167" i="9"/>
  <c r="T166" i="9"/>
  <c r="T165" i="9"/>
  <c r="T164" i="9"/>
  <c r="T163" i="9"/>
  <c r="T162" i="9"/>
  <c r="T161" i="9"/>
  <c r="T160" i="9"/>
  <c r="T159" i="9"/>
  <c r="T158" i="9"/>
  <c r="T157" i="9"/>
  <c r="T156" i="9"/>
  <c r="T155" i="9"/>
  <c r="T154" i="9"/>
  <c r="T153" i="9"/>
  <c r="T152" i="9"/>
  <c r="T151" i="9"/>
  <c r="T150" i="9"/>
  <c r="T149" i="9"/>
  <c r="T148" i="9"/>
  <c r="T147" i="9"/>
  <c r="T146" i="9"/>
  <c r="T145" i="9"/>
  <c r="T144" i="9"/>
  <c r="T143" i="9"/>
  <c r="T142" i="9"/>
  <c r="T141" i="9"/>
  <c r="T140" i="9"/>
  <c r="T139" i="9"/>
  <c r="T138" i="9"/>
  <c r="T137" i="9"/>
  <c r="T136" i="9"/>
  <c r="T135" i="9"/>
  <c r="T134" i="9"/>
  <c r="T133" i="9"/>
  <c r="T132" i="9"/>
  <c r="T131" i="9"/>
  <c r="T130" i="9"/>
  <c r="T129" i="9"/>
  <c r="T128" i="9"/>
  <c r="T127" i="9"/>
  <c r="T126" i="9"/>
  <c r="T125" i="9"/>
  <c r="T124" i="9"/>
  <c r="T123" i="9"/>
  <c r="T122" i="9"/>
  <c r="T121" i="9"/>
  <c r="T120" i="9"/>
  <c r="T119" i="9"/>
  <c r="T118" i="9"/>
  <c r="T117" i="9"/>
  <c r="T116" i="9"/>
  <c r="T115" i="9"/>
  <c r="T114" i="9"/>
  <c r="T113" i="9"/>
  <c r="T112" i="9"/>
  <c r="T111" i="9"/>
  <c r="T110" i="9"/>
  <c r="T109" i="9"/>
  <c r="T108" i="9"/>
  <c r="T107" i="9"/>
  <c r="T106" i="9"/>
  <c r="T105" i="9"/>
  <c r="T104" i="9"/>
  <c r="T103" i="9"/>
  <c r="T102" i="9"/>
  <c r="T101" i="9"/>
  <c r="T100" i="9"/>
  <c r="T99" i="9"/>
  <c r="T98" i="9"/>
  <c r="T97" i="9"/>
  <c r="T96" i="9"/>
  <c r="T95" i="9"/>
  <c r="T94" i="9"/>
  <c r="T93" i="9"/>
  <c r="T92" i="9"/>
  <c r="T91" i="9"/>
  <c r="T90" i="9"/>
  <c r="T89" i="9"/>
  <c r="T88" i="9"/>
  <c r="T87" i="9"/>
  <c r="T86" i="9"/>
  <c r="T85" i="9"/>
  <c r="U85" i="9" s="1"/>
  <c r="T84" i="9"/>
  <c r="U84" i="9" s="1"/>
  <c r="T83" i="9"/>
  <c r="U83" i="9" s="1"/>
  <c r="T82" i="9"/>
  <c r="U82" i="9" s="1"/>
  <c r="T81" i="9"/>
  <c r="U81" i="9" s="1"/>
  <c r="T80" i="9"/>
  <c r="U80" i="9" s="1"/>
  <c r="T79" i="9"/>
  <c r="U79" i="9" s="1"/>
  <c r="T78" i="9"/>
  <c r="U78" i="9" s="1"/>
  <c r="T77" i="9"/>
  <c r="U77" i="9" s="1"/>
  <c r="T76" i="9"/>
  <c r="U76" i="9" s="1"/>
  <c r="T75" i="9"/>
  <c r="U75" i="9" s="1"/>
  <c r="T74" i="9"/>
  <c r="U74" i="9" s="1"/>
  <c r="T73" i="9"/>
  <c r="U73" i="9" s="1"/>
  <c r="T72" i="9"/>
  <c r="U72" i="9" s="1"/>
  <c r="T71" i="9"/>
  <c r="U71" i="9" s="1"/>
  <c r="T70" i="9"/>
  <c r="U70" i="9" s="1"/>
  <c r="T69" i="9"/>
  <c r="U69" i="9" s="1"/>
  <c r="T68" i="9"/>
  <c r="U68" i="9" s="1"/>
  <c r="T67" i="9"/>
  <c r="U67" i="9" s="1"/>
  <c r="T66" i="9"/>
  <c r="U66" i="9" s="1"/>
  <c r="T65" i="9"/>
  <c r="U65" i="9" s="1"/>
  <c r="T64" i="9"/>
  <c r="U64" i="9" s="1"/>
  <c r="T63" i="9"/>
  <c r="U63" i="9" s="1"/>
  <c r="T62" i="9"/>
  <c r="U62" i="9" s="1"/>
  <c r="T61" i="9"/>
  <c r="U61" i="9" s="1"/>
  <c r="T60" i="9"/>
  <c r="U60" i="9" s="1"/>
  <c r="T59" i="9"/>
  <c r="U59" i="9" s="1"/>
  <c r="T58" i="9"/>
  <c r="U58" i="9" s="1"/>
  <c r="T57" i="9"/>
  <c r="U57" i="9" s="1"/>
  <c r="T56" i="9"/>
  <c r="U56" i="9" s="1"/>
  <c r="T55" i="9"/>
  <c r="U55" i="9" s="1"/>
  <c r="T54" i="9"/>
  <c r="U54" i="9" s="1"/>
  <c r="T53" i="9"/>
  <c r="U53" i="9" s="1"/>
  <c r="T52" i="9"/>
  <c r="U52" i="9" s="1"/>
  <c r="T51" i="9"/>
  <c r="U51" i="9" s="1"/>
  <c r="T50" i="9"/>
  <c r="U50" i="9" s="1"/>
  <c r="T49" i="9"/>
  <c r="U49" i="9" s="1"/>
  <c r="T48" i="9"/>
  <c r="U48" i="9" s="1"/>
  <c r="T47" i="9"/>
  <c r="U47" i="9" s="1"/>
  <c r="T46" i="9"/>
  <c r="U46" i="9" s="1"/>
  <c r="T45" i="9"/>
  <c r="U45" i="9" s="1"/>
  <c r="T44" i="9"/>
  <c r="U44" i="9" s="1"/>
  <c r="T43" i="9"/>
  <c r="U43" i="9" s="1"/>
  <c r="T42" i="9"/>
  <c r="U42" i="9" s="1"/>
  <c r="T41" i="9"/>
  <c r="U41" i="9" s="1"/>
  <c r="T40" i="9"/>
  <c r="U40" i="9" s="1"/>
  <c r="T39" i="9"/>
  <c r="U39" i="9" s="1"/>
  <c r="T38" i="9"/>
  <c r="U38" i="9" s="1"/>
  <c r="T37" i="9"/>
  <c r="U37" i="9" s="1"/>
  <c r="T36" i="9"/>
  <c r="U36" i="9" s="1"/>
  <c r="T35" i="9"/>
  <c r="U35" i="9" s="1"/>
  <c r="T34" i="9"/>
  <c r="U34" i="9" s="1"/>
  <c r="T33" i="9"/>
  <c r="U33" i="9" s="1"/>
  <c r="T32" i="9"/>
  <c r="U32" i="9" s="1"/>
  <c r="T31" i="9"/>
  <c r="U31" i="9" s="1"/>
  <c r="T30" i="9"/>
  <c r="U30" i="9" s="1"/>
  <c r="T29" i="9"/>
  <c r="U29" i="9" s="1"/>
  <c r="T28" i="9"/>
  <c r="U28" i="9" s="1"/>
  <c r="T27" i="9"/>
  <c r="U27" i="9" s="1"/>
  <c r="T26" i="9"/>
  <c r="U26" i="9" s="1"/>
  <c r="T25" i="9"/>
  <c r="U25" i="9" s="1"/>
  <c r="T24" i="9"/>
  <c r="U24" i="9" s="1"/>
  <c r="T23" i="9"/>
  <c r="U23" i="9" s="1"/>
  <c r="T22" i="9"/>
  <c r="U22" i="9" s="1"/>
  <c r="T21" i="9"/>
  <c r="U21" i="9" s="1"/>
  <c r="T20" i="9"/>
  <c r="U20" i="9" s="1"/>
  <c r="T19" i="9"/>
  <c r="U19" i="9" s="1"/>
  <c r="T18" i="9"/>
  <c r="U18" i="9" s="1"/>
  <c r="T17" i="9"/>
  <c r="U17" i="9" s="1"/>
  <c r="T16" i="9"/>
  <c r="U16" i="9" s="1"/>
  <c r="AD264" i="9"/>
  <c r="AG264" i="9" s="1"/>
  <c r="AD263" i="9"/>
  <c r="AG263" i="9" s="1"/>
  <c r="AD262" i="9"/>
  <c r="AG262" i="9" s="1"/>
  <c r="AD261" i="9"/>
  <c r="AG261" i="9" s="1"/>
  <c r="AD260" i="9"/>
  <c r="AG260" i="9" s="1"/>
  <c r="AD259" i="9"/>
  <c r="AG259" i="9" s="1"/>
  <c r="AD258" i="9"/>
  <c r="AG258" i="9" s="1"/>
  <c r="AD257" i="9"/>
  <c r="AG257" i="9" s="1"/>
  <c r="AD256" i="9"/>
  <c r="AG256" i="9" s="1"/>
  <c r="AD255" i="9"/>
  <c r="AG255" i="9" s="1"/>
  <c r="AD254" i="9"/>
  <c r="AG254" i="9" s="1"/>
  <c r="AD253" i="9"/>
  <c r="AG253" i="9" s="1"/>
  <c r="AD252" i="9"/>
  <c r="AG252" i="9" s="1"/>
  <c r="AD251" i="9"/>
  <c r="AG251" i="9" s="1"/>
  <c r="AD250" i="9"/>
  <c r="AG250" i="9" s="1"/>
  <c r="AD249" i="9"/>
  <c r="AG249" i="9" s="1"/>
  <c r="AD248" i="9"/>
  <c r="AG248" i="9" s="1"/>
  <c r="AD247" i="9"/>
  <c r="AG247" i="9" s="1"/>
  <c r="AD246" i="9"/>
  <c r="AG246" i="9" s="1"/>
  <c r="AD245" i="9"/>
  <c r="AG245" i="9" s="1"/>
  <c r="AD244" i="9"/>
  <c r="AG244" i="9" s="1"/>
  <c r="AD243" i="9"/>
  <c r="AG243" i="9" s="1"/>
  <c r="AD242" i="9"/>
  <c r="AG242" i="9" s="1"/>
  <c r="AD241" i="9"/>
  <c r="AG241" i="9" s="1"/>
  <c r="AD240" i="9"/>
  <c r="AG240" i="9" s="1"/>
  <c r="AD239" i="9"/>
  <c r="AG239" i="9" s="1"/>
  <c r="AD238" i="9"/>
  <c r="AG238" i="9" s="1"/>
  <c r="AD237" i="9"/>
  <c r="AG237" i="9" s="1"/>
  <c r="AD236" i="9"/>
  <c r="AG236" i="9" s="1"/>
  <c r="AD235" i="9"/>
  <c r="AG235" i="9" s="1"/>
  <c r="AD234" i="9"/>
  <c r="AG234" i="9" s="1"/>
  <c r="AD233" i="9"/>
  <c r="AG233" i="9" s="1"/>
  <c r="AD232" i="9"/>
  <c r="AG232" i="9" s="1"/>
  <c r="AD231" i="9"/>
  <c r="AG231" i="9" s="1"/>
  <c r="AD230" i="9"/>
  <c r="AG230" i="9" s="1"/>
  <c r="AD229" i="9"/>
  <c r="AG229" i="9" s="1"/>
  <c r="AD228" i="9"/>
  <c r="AG228" i="9" s="1"/>
  <c r="AD227" i="9"/>
  <c r="AG227" i="9" s="1"/>
  <c r="AD226" i="9"/>
  <c r="AG226" i="9" s="1"/>
  <c r="AD225" i="9"/>
  <c r="AG225" i="9" s="1"/>
  <c r="AD224" i="9"/>
  <c r="AG224" i="9" s="1"/>
  <c r="AD223" i="9"/>
  <c r="AG223" i="9" s="1"/>
  <c r="AD222" i="9"/>
  <c r="AG222" i="9" s="1"/>
  <c r="AD221" i="9"/>
  <c r="AG221" i="9" s="1"/>
  <c r="AD220" i="9"/>
  <c r="AG220" i="9" s="1"/>
  <c r="AD219" i="9"/>
  <c r="AG219" i="9" s="1"/>
  <c r="AD218" i="9"/>
  <c r="AG218" i="9" s="1"/>
  <c r="AD217" i="9"/>
  <c r="AG217" i="9" s="1"/>
  <c r="AD216" i="9"/>
  <c r="AG216" i="9" s="1"/>
  <c r="AD215" i="9"/>
  <c r="AG215" i="9" s="1"/>
  <c r="AD214" i="9"/>
  <c r="AG214" i="9" s="1"/>
  <c r="AD213" i="9"/>
  <c r="AG213" i="9" s="1"/>
  <c r="AD212" i="9"/>
  <c r="AG212" i="9" s="1"/>
  <c r="AD211" i="9"/>
  <c r="AG211" i="9" s="1"/>
  <c r="AD210" i="9"/>
  <c r="AG210" i="9" s="1"/>
  <c r="AD209" i="9"/>
  <c r="AG209" i="9" s="1"/>
  <c r="AD208" i="9"/>
  <c r="AG208" i="9" s="1"/>
  <c r="AD207" i="9"/>
  <c r="AG207" i="9" s="1"/>
  <c r="AD206" i="9"/>
  <c r="AG206" i="9" s="1"/>
  <c r="AD205" i="9"/>
  <c r="AG205" i="9" s="1"/>
  <c r="AD204" i="9"/>
  <c r="AG204" i="9" s="1"/>
  <c r="AD203" i="9"/>
  <c r="AG203" i="9" s="1"/>
  <c r="AD202" i="9"/>
  <c r="AG202" i="9" s="1"/>
  <c r="AD201" i="9"/>
  <c r="AG201" i="9" s="1"/>
  <c r="AD200" i="9"/>
  <c r="AG200" i="9" s="1"/>
  <c r="AD199" i="9"/>
  <c r="AG199" i="9" s="1"/>
  <c r="AD198" i="9"/>
  <c r="AG198" i="9" s="1"/>
  <c r="AD197" i="9"/>
  <c r="AG197" i="9" s="1"/>
  <c r="AD196" i="9"/>
  <c r="AG196" i="9" s="1"/>
  <c r="AD195" i="9"/>
  <c r="AG195" i="9" s="1"/>
  <c r="AD194" i="9"/>
  <c r="AG194" i="9" s="1"/>
  <c r="AD193" i="9"/>
  <c r="AG193" i="9" s="1"/>
  <c r="AD192" i="9"/>
  <c r="AG192" i="9" s="1"/>
  <c r="AD191" i="9"/>
  <c r="AG191" i="9" s="1"/>
  <c r="AD190" i="9"/>
  <c r="AG190" i="9" s="1"/>
  <c r="AD189" i="9"/>
  <c r="AG189" i="9" s="1"/>
  <c r="AD188" i="9"/>
  <c r="AG188" i="9" s="1"/>
  <c r="AD187" i="9"/>
  <c r="AG187" i="9" s="1"/>
  <c r="AD186" i="9"/>
  <c r="AG186" i="9" s="1"/>
  <c r="AD185" i="9"/>
  <c r="AG185" i="9" s="1"/>
  <c r="AD184" i="9"/>
  <c r="AG184" i="9" s="1"/>
  <c r="AD183" i="9"/>
  <c r="AG183" i="9" s="1"/>
  <c r="AD182" i="9"/>
  <c r="AG182" i="9" s="1"/>
  <c r="AD181" i="9"/>
  <c r="AG181" i="9" s="1"/>
  <c r="AD180" i="9"/>
  <c r="AG180" i="9" s="1"/>
  <c r="AD179" i="9"/>
  <c r="AG179" i="9" s="1"/>
  <c r="AD178" i="9"/>
  <c r="AG178" i="9" s="1"/>
  <c r="AD177" i="9"/>
  <c r="AG177" i="9" s="1"/>
  <c r="AD176" i="9"/>
  <c r="AG176" i="9" s="1"/>
  <c r="AD175" i="9"/>
  <c r="AG175" i="9" s="1"/>
  <c r="AD174" i="9"/>
  <c r="AG174" i="9" s="1"/>
  <c r="AD173" i="9"/>
  <c r="AG173" i="9" s="1"/>
  <c r="AD172" i="9"/>
  <c r="AG172" i="9" s="1"/>
  <c r="AD171" i="9"/>
  <c r="AG171" i="9" s="1"/>
  <c r="AD170" i="9"/>
  <c r="AG170" i="9" s="1"/>
  <c r="AD169" i="9"/>
  <c r="AG169" i="9" s="1"/>
  <c r="AD168" i="9"/>
  <c r="AG168" i="9" s="1"/>
  <c r="AD167" i="9"/>
  <c r="AG167" i="9" s="1"/>
  <c r="AD166" i="9"/>
  <c r="AG166" i="9" s="1"/>
  <c r="AD165" i="9"/>
  <c r="AG165" i="9" s="1"/>
  <c r="AD164" i="9"/>
  <c r="AG164" i="9" s="1"/>
  <c r="AD163" i="9"/>
  <c r="AG163" i="9" s="1"/>
  <c r="AD162" i="9"/>
  <c r="AG162" i="9" s="1"/>
  <c r="AD161" i="9"/>
  <c r="AG161" i="9" s="1"/>
  <c r="AD160" i="9"/>
  <c r="AG160" i="9" s="1"/>
  <c r="AD159" i="9"/>
  <c r="AG159" i="9" s="1"/>
  <c r="AD158" i="9"/>
  <c r="AG158" i="9" s="1"/>
  <c r="AD157" i="9"/>
  <c r="AG157" i="9" s="1"/>
  <c r="AD156" i="9"/>
  <c r="AG156" i="9" s="1"/>
  <c r="AD155" i="9"/>
  <c r="AG155" i="9" s="1"/>
  <c r="AD154" i="9"/>
  <c r="AG154" i="9" s="1"/>
  <c r="AD153" i="9"/>
  <c r="AG153" i="9" s="1"/>
  <c r="AD152" i="9"/>
  <c r="AG152" i="9" s="1"/>
  <c r="AD151" i="9"/>
  <c r="AG151" i="9" s="1"/>
  <c r="AD150" i="9"/>
  <c r="AG150" i="9" s="1"/>
  <c r="AD149" i="9"/>
  <c r="AG149" i="9" s="1"/>
  <c r="AD148" i="9"/>
  <c r="AG148" i="9" s="1"/>
  <c r="AD147" i="9"/>
  <c r="AG147" i="9" s="1"/>
  <c r="AD146" i="9"/>
  <c r="AG146" i="9" s="1"/>
  <c r="AD145" i="9"/>
  <c r="AG145" i="9" s="1"/>
  <c r="AD144" i="9"/>
  <c r="AG144" i="9" s="1"/>
  <c r="AD143" i="9"/>
  <c r="AG143" i="9" s="1"/>
  <c r="AD142" i="9"/>
  <c r="AG142" i="9" s="1"/>
  <c r="AD141" i="9"/>
  <c r="AG141" i="9" s="1"/>
  <c r="AD140" i="9"/>
  <c r="AG140" i="9" s="1"/>
  <c r="AD139" i="9"/>
  <c r="AG139" i="9" s="1"/>
  <c r="AD138" i="9"/>
  <c r="AG138" i="9" s="1"/>
  <c r="AD137" i="9"/>
  <c r="AG137" i="9" s="1"/>
  <c r="AD136" i="9"/>
  <c r="AG136" i="9" s="1"/>
  <c r="AD135" i="9"/>
  <c r="AG135" i="9" s="1"/>
  <c r="AD134" i="9"/>
  <c r="AG134" i="9" s="1"/>
  <c r="AD133" i="9"/>
  <c r="AG133" i="9" s="1"/>
  <c r="AD132" i="9"/>
  <c r="AG132" i="9" s="1"/>
  <c r="AD131" i="9"/>
  <c r="AG131" i="9" s="1"/>
  <c r="AD130" i="9"/>
  <c r="AG130" i="9" s="1"/>
  <c r="AD129" i="9"/>
  <c r="AG129" i="9" s="1"/>
  <c r="AD128" i="9"/>
  <c r="AG128" i="9" s="1"/>
  <c r="AD127" i="9"/>
  <c r="AG127" i="9" s="1"/>
  <c r="AD126" i="9"/>
  <c r="AG126" i="9" s="1"/>
  <c r="AD125" i="9"/>
  <c r="AG125" i="9" s="1"/>
  <c r="AD124" i="9"/>
  <c r="AG124" i="9" s="1"/>
  <c r="AD123" i="9"/>
  <c r="AG123" i="9" s="1"/>
  <c r="AD122" i="9"/>
  <c r="AG122" i="9" s="1"/>
  <c r="AD121" i="9"/>
  <c r="AG121" i="9" s="1"/>
  <c r="AD120" i="9"/>
  <c r="AG120" i="9" s="1"/>
  <c r="AD119" i="9"/>
  <c r="AG119" i="9" s="1"/>
  <c r="AD118" i="9"/>
  <c r="AG118" i="9" s="1"/>
  <c r="AD117" i="9"/>
  <c r="AG117" i="9" s="1"/>
  <c r="AD116" i="9"/>
  <c r="AG116" i="9" s="1"/>
  <c r="AD115" i="9"/>
  <c r="AG115" i="9" s="1"/>
  <c r="AD114" i="9"/>
  <c r="AG114" i="9" s="1"/>
  <c r="AD113" i="9"/>
  <c r="AG113" i="9" s="1"/>
  <c r="AD112" i="9"/>
  <c r="AG112" i="9" s="1"/>
  <c r="AD111" i="9"/>
  <c r="AG111" i="9" s="1"/>
  <c r="AD110" i="9"/>
  <c r="AG110" i="9" s="1"/>
  <c r="AD109" i="9"/>
  <c r="AG109" i="9" s="1"/>
  <c r="AD108" i="9"/>
  <c r="AG108" i="9" s="1"/>
  <c r="AD107" i="9"/>
  <c r="AG107" i="9" s="1"/>
  <c r="AD106" i="9"/>
  <c r="AG106" i="9" s="1"/>
  <c r="AD105" i="9"/>
  <c r="AG105" i="9" s="1"/>
  <c r="AD104" i="9"/>
  <c r="AG104" i="9" s="1"/>
  <c r="AD103" i="9"/>
  <c r="AG103" i="9" s="1"/>
  <c r="AD102" i="9"/>
  <c r="AG102" i="9" s="1"/>
  <c r="AD101" i="9"/>
  <c r="AG101" i="9" s="1"/>
  <c r="AD100" i="9"/>
  <c r="AG100" i="9" s="1"/>
  <c r="AD99" i="9"/>
  <c r="AG99" i="9" s="1"/>
  <c r="AD98" i="9"/>
  <c r="AG98" i="9" s="1"/>
  <c r="AD97" i="9"/>
  <c r="AG97" i="9" s="1"/>
  <c r="AD96" i="9"/>
  <c r="AG96" i="9" s="1"/>
  <c r="AD95" i="9"/>
  <c r="AG95" i="9" s="1"/>
  <c r="AD94" i="9"/>
  <c r="AG94" i="9" s="1"/>
  <c r="AD93" i="9"/>
  <c r="AG93" i="9" s="1"/>
  <c r="AD92" i="9"/>
  <c r="AG92" i="9" s="1"/>
  <c r="AD91" i="9"/>
  <c r="AG91" i="9" s="1"/>
  <c r="AD90" i="9"/>
  <c r="AG90" i="9" s="1"/>
  <c r="AD89" i="9"/>
  <c r="AG89" i="9" s="1"/>
  <c r="AD88" i="9"/>
  <c r="AG88" i="9" s="1"/>
  <c r="AD87" i="9"/>
  <c r="AG87" i="9" s="1"/>
  <c r="AD86" i="9"/>
  <c r="AG86" i="9" s="1"/>
  <c r="Z264" i="9"/>
  <c r="Y264" i="9"/>
  <c r="Z263" i="9"/>
  <c r="Y263" i="9"/>
  <c r="Z262" i="9"/>
  <c r="Y262" i="9"/>
  <c r="Z261" i="9"/>
  <c r="Y261" i="9"/>
  <c r="Z260" i="9"/>
  <c r="Y260" i="9"/>
  <c r="Z259" i="9"/>
  <c r="Y259" i="9"/>
  <c r="Z258" i="9"/>
  <c r="Y258" i="9"/>
  <c r="Z257" i="9"/>
  <c r="Y257" i="9"/>
  <c r="Z256" i="9"/>
  <c r="Y256" i="9"/>
  <c r="Z255" i="9"/>
  <c r="Y255" i="9"/>
  <c r="Z254" i="9"/>
  <c r="Y254" i="9"/>
  <c r="Z253" i="9"/>
  <c r="Y253" i="9"/>
  <c r="Z252" i="9"/>
  <c r="Y252" i="9"/>
  <c r="Z251" i="9"/>
  <c r="Y251" i="9"/>
  <c r="Z250" i="9"/>
  <c r="Y250" i="9"/>
  <c r="Z249" i="9"/>
  <c r="Y249" i="9"/>
  <c r="Z248" i="9"/>
  <c r="Y248" i="9"/>
  <c r="Z247" i="9"/>
  <c r="Y247" i="9"/>
  <c r="Z246" i="9"/>
  <c r="Y246" i="9"/>
  <c r="Z245" i="9"/>
  <c r="Y245" i="9"/>
  <c r="Z244" i="9"/>
  <c r="Y244" i="9"/>
  <c r="Z243" i="9"/>
  <c r="Y243" i="9"/>
  <c r="Z242" i="9"/>
  <c r="Y242" i="9"/>
  <c r="Z241" i="9"/>
  <c r="Y241" i="9"/>
  <c r="Z240" i="9"/>
  <c r="Y240" i="9"/>
  <c r="Z239" i="9"/>
  <c r="Y239" i="9"/>
  <c r="Z238" i="9"/>
  <c r="Y238" i="9"/>
  <c r="Z237" i="9"/>
  <c r="Y237" i="9"/>
  <c r="Z236" i="9"/>
  <c r="Y236" i="9"/>
  <c r="Z235" i="9"/>
  <c r="Y235" i="9"/>
  <c r="Z234" i="9"/>
  <c r="Y234" i="9"/>
  <c r="Z233" i="9"/>
  <c r="Y233" i="9"/>
  <c r="Z232" i="9"/>
  <c r="Y232" i="9"/>
  <c r="Z231" i="9"/>
  <c r="Y231" i="9"/>
  <c r="Z230" i="9"/>
  <c r="Y230" i="9"/>
  <c r="Z229" i="9"/>
  <c r="Y229" i="9"/>
  <c r="Z228" i="9"/>
  <c r="Y228" i="9"/>
  <c r="Z227" i="9"/>
  <c r="Y227" i="9"/>
  <c r="Z226" i="9"/>
  <c r="Y226" i="9"/>
  <c r="Z225" i="9"/>
  <c r="Y225" i="9"/>
  <c r="Z224" i="9"/>
  <c r="Y224" i="9"/>
  <c r="Z223" i="9"/>
  <c r="Y223" i="9"/>
  <c r="Z222" i="9"/>
  <c r="Y222" i="9"/>
  <c r="Z221" i="9"/>
  <c r="Y221" i="9"/>
  <c r="Z220" i="9"/>
  <c r="Y220" i="9"/>
  <c r="Z219" i="9"/>
  <c r="Y219" i="9"/>
  <c r="Z218" i="9"/>
  <c r="Y218" i="9"/>
  <c r="Z217" i="9"/>
  <c r="Y217" i="9"/>
  <c r="Z216" i="9"/>
  <c r="Y216" i="9"/>
  <c r="Z215" i="9"/>
  <c r="Y215" i="9"/>
  <c r="Z214" i="9"/>
  <c r="Y214" i="9"/>
  <c r="Z213" i="9"/>
  <c r="Y213" i="9"/>
  <c r="Z212" i="9"/>
  <c r="Y212" i="9"/>
  <c r="Z211" i="9"/>
  <c r="Y211" i="9"/>
  <c r="Z210" i="9"/>
  <c r="Y210" i="9"/>
  <c r="Z209" i="9"/>
  <c r="Y209" i="9"/>
  <c r="Z208" i="9"/>
  <c r="Y208" i="9"/>
  <c r="Z207" i="9"/>
  <c r="Y207" i="9"/>
  <c r="Z206" i="9"/>
  <c r="Y206" i="9"/>
  <c r="Z205" i="9"/>
  <c r="Y205" i="9"/>
  <c r="Z204" i="9"/>
  <c r="Y204" i="9"/>
  <c r="Z203" i="9"/>
  <c r="Y203" i="9"/>
  <c r="Z202" i="9"/>
  <c r="Y202" i="9"/>
  <c r="Z201" i="9"/>
  <c r="Y201" i="9"/>
  <c r="Z200" i="9"/>
  <c r="Y200" i="9"/>
  <c r="Z199" i="9"/>
  <c r="Y199" i="9"/>
  <c r="Z198" i="9"/>
  <c r="Y198" i="9"/>
  <c r="Z197" i="9"/>
  <c r="Y197" i="9"/>
  <c r="Z196" i="9"/>
  <c r="Y196" i="9"/>
  <c r="Z195" i="9"/>
  <c r="Y195" i="9"/>
  <c r="Z194" i="9"/>
  <c r="Y194" i="9"/>
  <c r="Z193" i="9"/>
  <c r="Y193" i="9"/>
  <c r="Z192" i="9"/>
  <c r="Y192" i="9"/>
  <c r="Z191" i="9"/>
  <c r="Y191" i="9"/>
  <c r="Z190" i="9"/>
  <c r="Y190" i="9"/>
  <c r="Z189" i="9"/>
  <c r="Y189" i="9"/>
  <c r="Z188" i="9"/>
  <c r="Y188" i="9"/>
  <c r="Z187" i="9"/>
  <c r="Y187" i="9"/>
  <c r="Z186" i="9"/>
  <c r="Y186" i="9"/>
  <c r="Z185" i="9"/>
  <c r="Y185" i="9"/>
  <c r="Z184" i="9"/>
  <c r="Y184" i="9"/>
  <c r="Z183" i="9"/>
  <c r="Y183" i="9"/>
  <c r="Z182" i="9"/>
  <c r="Y182" i="9"/>
  <c r="Z181" i="9"/>
  <c r="Y181" i="9"/>
  <c r="Z180" i="9"/>
  <c r="Y180" i="9"/>
  <c r="Z179" i="9"/>
  <c r="Y179" i="9"/>
  <c r="Z178" i="9"/>
  <c r="Y178" i="9"/>
  <c r="Z177" i="9"/>
  <c r="Y177" i="9"/>
  <c r="Z176" i="9"/>
  <c r="Y176" i="9"/>
  <c r="Z175" i="9"/>
  <c r="Y175" i="9"/>
  <c r="Z174" i="9"/>
  <c r="Y174" i="9"/>
  <c r="Z173" i="9"/>
  <c r="Y173" i="9"/>
  <c r="Z172" i="9"/>
  <c r="Y172" i="9"/>
  <c r="Z171" i="9"/>
  <c r="Y171" i="9"/>
  <c r="Z170" i="9"/>
  <c r="Y170" i="9"/>
  <c r="Z169" i="9"/>
  <c r="Y169" i="9"/>
  <c r="Z168" i="9"/>
  <c r="Y168" i="9"/>
  <c r="Z167" i="9"/>
  <c r="Y167" i="9"/>
  <c r="Z166" i="9"/>
  <c r="Y166" i="9"/>
  <c r="Z165" i="9"/>
  <c r="Y165" i="9"/>
  <c r="Z164" i="9"/>
  <c r="Y164" i="9"/>
  <c r="Z163" i="9"/>
  <c r="Y163" i="9"/>
  <c r="Z162" i="9"/>
  <c r="Y162" i="9"/>
  <c r="Z161" i="9"/>
  <c r="Y161" i="9"/>
  <c r="Z160" i="9"/>
  <c r="Y160" i="9"/>
  <c r="Z159" i="9"/>
  <c r="Y159" i="9"/>
  <c r="Z158" i="9"/>
  <c r="Y158" i="9"/>
  <c r="Z157" i="9"/>
  <c r="Y157" i="9"/>
  <c r="Z156" i="9"/>
  <c r="Y156" i="9"/>
  <c r="Z155" i="9"/>
  <c r="Y155" i="9"/>
  <c r="Z154" i="9"/>
  <c r="Y154" i="9"/>
  <c r="Z153" i="9"/>
  <c r="Y153" i="9"/>
  <c r="Z152" i="9"/>
  <c r="Y152" i="9"/>
  <c r="Z151" i="9"/>
  <c r="Y151" i="9"/>
  <c r="Z150" i="9"/>
  <c r="Y150" i="9"/>
  <c r="Z149" i="9"/>
  <c r="Y149" i="9"/>
  <c r="Z148" i="9"/>
  <c r="Y148" i="9"/>
  <c r="Z147" i="9"/>
  <c r="Y147" i="9"/>
  <c r="Z146" i="9"/>
  <c r="Y146" i="9"/>
  <c r="Z145" i="9"/>
  <c r="Y145" i="9"/>
  <c r="Z144" i="9"/>
  <c r="Y144" i="9"/>
  <c r="Z143" i="9"/>
  <c r="Y143" i="9"/>
  <c r="Z142" i="9"/>
  <c r="Y142" i="9"/>
  <c r="Z141" i="9"/>
  <c r="Y141" i="9"/>
  <c r="Z140" i="9"/>
  <c r="Y140" i="9"/>
  <c r="Z139" i="9"/>
  <c r="Y139" i="9"/>
  <c r="Z138" i="9"/>
  <c r="Y138" i="9"/>
  <c r="Z137" i="9"/>
  <c r="Y137" i="9"/>
  <c r="Z136" i="9"/>
  <c r="Y136" i="9"/>
  <c r="Z135" i="9"/>
  <c r="Y135" i="9"/>
  <c r="Z134" i="9"/>
  <c r="Y134" i="9"/>
  <c r="Z133" i="9"/>
  <c r="Y133" i="9"/>
  <c r="Z132" i="9"/>
  <c r="Y132" i="9"/>
  <c r="Z131" i="9"/>
  <c r="Y131" i="9"/>
  <c r="Z130" i="9"/>
  <c r="Y130" i="9"/>
  <c r="Z129" i="9"/>
  <c r="Y129" i="9"/>
  <c r="Z128" i="9"/>
  <c r="Y128" i="9"/>
  <c r="Z127" i="9"/>
  <c r="Y127" i="9"/>
  <c r="Z126" i="9"/>
  <c r="Y126" i="9"/>
  <c r="Z125" i="9"/>
  <c r="Y125" i="9"/>
  <c r="Z124" i="9"/>
  <c r="Y124" i="9"/>
  <c r="Z123" i="9"/>
  <c r="Y123" i="9"/>
  <c r="Z122" i="9"/>
  <c r="Y122" i="9"/>
  <c r="Z121" i="9"/>
  <c r="Y121" i="9"/>
  <c r="Z120" i="9"/>
  <c r="Y120" i="9"/>
  <c r="Z119" i="9"/>
  <c r="Y119" i="9"/>
  <c r="Z118" i="9"/>
  <c r="Y118" i="9"/>
  <c r="Z117" i="9"/>
  <c r="Y117" i="9"/>
  <c r="Z116" i="9"/>
  <c r="Y116" i="9"/>
  <c r="Z115" i="9"/>
  <c r="Y115" i="9"/>
  <c r="Z114" i="9"/>
  <c r="Y114" i="9"/>
  <c r="Z113" i="9"/>
  <c r="Y113" i="9"/>
  <c r="Z112" i="9"/>
  <c r="Y112" i="9"/>
  <c r="Z111" i="9"/>
  <c r="Y111" i="9"/>
  <c r="Z110" i="9"/>
  <c r="Y110" i="9"/>
  <c r="Z109" i="9"/>
  <c r="Y109" i="9"/>
  <c r="Z108" i="9"/>
  <c r="Y108" i="9"/>
  <c r="Z107" i="9"/>
  <c r="Y107" i="9"/>
  <c r="Z106" i="9"/>
  <c r="Y106" i="9"/>
  <c r="Z105" i="9"/>
  <c r="Y105" i="9"/>
  <c r="Z104" i="9"/>
  <c r="Y104" i="9"/>
  <c r="Z103" i="9"/>
  <c r="Y103" i="9"/>
  <c r="Z102" i="9"/>
  <c r="Y102" i="9"/>
  <c r="Z101" i="9"/>
  <c r="Y101" i="9"/>
  <c r="Z100" i="9"/>
  <c r="Y100" i="9"/>
  <c r="Z99" i="9"/>
  <c r="Y99" i="9"/>
  <c r="Z98" i="9"/>
  <c r="Y98" i="9"/>
  <c r="Z97" i="9"/>
  <c r="Y97" i="9"/>
  <c r="Z96" i="9"/>
  <c r="Y96" i="9"/>
  <c r="Z95" i="9"/>
  <c r="Y95" i="9"/>
  <c r="Z94" i="9"/>
  <c r="Y94" i="9"/>
  <c r="Z93" i="9"/>
  <c r="Y93" i="9"/>
  <c r="Z92" i="9"/>
  <c r="Y92" i="9"/>
  <c r="Z91" i="9"/>
  <c r="Y91" i="9"/>
  <c r="Z90" i="9"/>
  <c r="Y90" i="9"/>
  <c r="Z89" i="9"/>
  <c r="Y89" i="9"/>
  <c r="Z88" i="9"/>
  <c r="Y88" i="9"/>
  <c r="Z87" i="9"/>
  <c r="Y87" i="9"/>
  <c r="Z86" i="9"/>
  <c r="Y86" i="9"/>
  <c r="M264" i="9"/>
  <c r="L264" i="9"/>
  <c r="K264" i="9"/>
  <c r="J264" i="9"/>
  <c r="M263" i="9"/>
  <c r="L263" i="9"/>
  <c r="K263" i="9"/>
  <c r="J263" i="9"/>
  <c r="M262" i="9"/>
  <c r="L262" i="9"/>
  <c r="K262" i="9"/>
  <c r="J262" i="9"/>
  <c r="M261" i="9"/>
  <c r="L261" i="9"/>
  <c r="K261" i="9"/>
  <c r="J261" i="9"/>
  <c r="M260" i="9"/>
  <c r="L260" i="9"/>
  <c r="K260" i="9"/>
  <c r="J260" i="9"/>
  <c r="M259" i="9"/>
  <c r="L259" i="9"/>
  <c r="K259" i="9"/>
  <c r="J259" i="9"/>
  <c r="M258" i="9"/>
  <c r="L258" i="9"/>
  <c r="K258" i="9"/>
  <c r="J258" i="9"/>
  <c r="M257" i="9"/>
  <c r="L257" i="9"/>
  <c r="K257" i="9"/>
  <c r="J257" i="9"/>
  <c r="M256" i="9"/>
  <c r="L256" i="9"/>
  <c r="K256" i="9"/>
  <c r="J256" i="9"/>
  <c r="M255" i="9"/>
  <c r="L255" i="9"/>
  <c r="K255" i="9"/>
  <c r="J255" i="9"/>
  <c r="M254" i="9"/>
  <c r="L254" i="9"/>
  <c r="K254" i="9"/>
  <c r="J254" i="9"/>
  <c r="M253" i="9"/>
  <c r="L253" i="9"/>
  <c r="K253" i="9"/>
  <c r="J253" i="9"/>
  <c r="M252" i="9"/>
  <c r="L252" i="9"/>
  <c r="K252" i="9"/>
  <c r="J252" i="9"/>
  <c r="M251" i="9"/>
  <c r="L251" i="9"/>
  <c r="K251" i="9"/>
  <c r="J251" i="9"/>
  <c r="M250" i="9"/>
  <c r="L250" i="9"/>
  <c r="K250" i="9"/>
  <c r="J250" i="9"/>
  <c r="M249" i="9"/>
  <c r="L249" i="9"/>
  <c r="K249" i="9"/>
  <c r="J249" i="9"/>
  <c r="M248" i="9"/>
  <c r="L248" i="9"/>
  <c r="K248" i="9"/>
  <c r="J248" i="9"/>
  <c r="M247" i="9"/>
  <c r="L247" i="9"/>
  <c r="K247" i="9"/>
  <c r="J247" i="9"/>
  <c r="M246" i="9"/>
  <c r="L246" i="9"/>
  <c r="K246" i="9"/>
  <c r="J246" i="9"/>
  <c r="M245" i="9"/>
  <c r="L245" i="9"/>
  <c r="K245" i="9"/>
  <c r="J245" i="9"/>
  <c r="M244" i="9"/>
  <c r="L244" i="9"/>
  <c r="K244" i="9"/>
  <c r="J244" i="9"/>
  <c r="M243" i="9"/>
  <c r="L243" i="9"/>
  <c r="K243" i="9"/>
  <c r="J243" i="9"/>
  <c r="M242" i="9"/>
  <c r="L242" i="9"/>
  <c r="K242" i="9"/>
  <c r="J242" i="9"/>
  <c r="M241" i="9"/>
  <c r="L241" i="9"/>
  <c r="K241" i="9"/>
  <c r="J241" i="9"/>
  <c r="M240" i="9"/>
  <c r="L240" i="9"/>
  <c r="K240" i="9"/>
  <c r="J240" i="9"/>
  <c r="M239" i="9"/>
  <c r="L239" i="9"/>
  <c r="K239" i="9"/>
  <c r="J239" i="9"/>
  <c r="M238" i="9"/>
  <c r="L238" i="9"/>
  <c r="K238" i="9"/>
  <c r="J238" i="9"/>
  <c r="M237" i="9"/>
  <c r="L237" i="9"/>
  <c r="K237" i="9"/>
  <c r="J237" i="9"/>
  <c r="M236" i="9"/>
  <c r="L236" i="9"/>
  <c r="K236" i="9"/>
  <c r="J236" i="9"/>
  <c r="M235" i="9"/>
  <c r="L235" i="9"/>
  <c r="K235" i="9"/>
  <c r="J235" i="9"/>
  <c r="M234" i="9"/>
  <c r="L234" i="9"/>
  <c r="K234" i="9"/>
  <c r="J234" i="9"/>
  <c r="M233" i="9"/>
  <c r="L233" i="9"/>
  <c r="K233" i="9"/>
  <c r="J233" i="9"/>
  <c r="M232" i="9"/>
  <c r="L232" i="9"/>
  <c r="K232" i="9"/>
  <c r="J232" i="9"/>
  <c r="M231" i="9"/>
  <c r="L231" i="9"/>
  <c r="K231" i="9"/>
  <c r="J231" i="9"/>
  <c r="M230" i="9"/>
  <c r="L230" i="9"/>
  <c r="K230" i="9"/>
  <c r="J230" i="9"/>
  <c r="M229" i="9"/>
  <c r="L229" i="9"/>
  <c r="K229" i="9"/>
  <c r="J229" i="9"/>
  <c r="M228" i="9"/>
  <c r="L228" i="9"/>
  <c r="K228" i="9"/>
  <c r="J228" i="9"/>
  <c r="M227" i="9"/>
  <c r="L227" i="9"/>
  <c r="K227" i="9"/>
  <c r="J227" i="9"/>
  <c r="M226" i="9"/>
  <c r="L226" i="9"/>
  <c r="K226" i="9"/>
  <c r="J226" i="9"/>
  <c r="M225" i="9"/>
  <c r="L225" i="9"/>
  <c r="K225" i="9"/>
  <c r="J225" i="9"/>
  <c r="M224" i="9"/>
  <c r="L224" i="9"/>
  <c r="K224" i="9"/>
  <c r="J224" i="9"/>
  <c r="M223" i="9"/>
  <c r="L223" i="9"/>
  <c r="K223" i="9"/>
  <c r="J223" i="9"/>
  <c r="M222" i="9"/>
  <c r="L222" i="9"/>
  <c r="K222" i="9"/>
  <c r="J222" i="9"/>
  <c r="M221" i="9"/>
  <c r="L221" i="9"/>
  <c r="K221" i="9"/>
  <c r="J221" i="9"/>
  <c r="M220" i="9"/>
  <c r="L220" i="9"/>
  <c r="K220" i="9"/>
  <c r="J220" i="9"/>
  <c r="M219" i="9"/>
  <c r="L219" i="9"/>
  <c r="K219" i="9"/>
  <c r="J219" i="9"/>
  <c r="M218" i="9"/>
  <c r="L218" i="9"/>
  <c r="K218" i="9"/>
  <c r="J218" i="9"/>
  <c r="M217" i="9"/>
  <c r="L217" i="9"/>
  <c r="K217" i="9"/>
  <c r="J217" i="9"/>
  <c r="M216" i="9"/>
  <c r="L216" i="9"/>
  <c r="K216" i="9"/>
  <c r="J216" i="9"/>
  <c r="M215" i="9"/>
  <c r="L215" i="9"/>
  <c r="K215" i="9"/>
  <c r="J215" i="9"/>
  <c r="M214" i="9"/>
  <c r="L214" i="9"/>
  <c r="K214" i="9"/>
  <c r="J214" i="9"/>
  <c r="M213" i="9"/>
  <c r="L213" i="9"/>
  <c r="K213" i="9"/>
  <c r="J213" i="9"/>
  <c r="M212" i="9"/>
  <c r="L212" i="9"/>
  <c r="K212" i="9"/>
  <c r="J212" i="9"/>
  <c r="M211" i="9"/>
  <c r="L211" i="9"/>
  <c r="K211" i="9"/>
  <c r="J211" i="9"/>
  <c r="M210" i="9"/>
  <c r="L210" i="9"/>
  <c r="K210" i="9"/>
  <c r="J210" i="9"/>
  <c r="M209" i="9"/>
  <c r="L209" i="9"/>
  <c r="K209" i="9"/>
  <c r="J209" i="9"/>
  <c r="M208" i="9"/>
  <c r="L208" i="9"/>
  <c r="K208" i="9"/>
  <c r="J208" i="9"/>
  <c r="M207" i="9"/>
  <c r="L207" i="9"/>
  <c r="K207" i="9"/>
  <c r="J207" i="9"/>
  <c r="M206" i="9"/>
  <c r="L206" i="9"/>
  <c r="K206" i="9"/>
  <c r="J206" i="9"/>
  <c r="M205" i="9"/>
  <c r="L205" i="9"/>
  <c r="K205" i="9"/>
  <c r="J205" i="9"/>
  <c r="M204" i="9"/>
  <c r="L204" i="9"/>
  <c r="K204" i="9"/>
  <c r="J204" i="9"/>
  <c r="M203" i="9"/>
  <c r="L203" i="9"/>
  <c r="K203" i="9"/>
  <c r="J203" i="9"/>
  <c r="M202" i="9"/>
  <c r="L202" i="9"/>
  <c r="K202" i="9"/>
  <c r="J202" i="9"/>
  <c r="M201" i="9"/>
  <c r="L201" i="9"/>
  <c r="K201" i="9"/>
  <c r="J201" i="9"/>
  <c r="M200" i="9"/>
  <c r="L200" i="9"/>
  <c r="K200" i="9"/>
  <c r="J200" i="9"/>
  <c r="M199" i="9"/>
  <c r="L199" i="9"/>
  <c r="K199" i="9"/>
  <c r="J199" i="9"/>
  <c r="M198" i="9"/>
  <c r="L198" i="9"/>
  <c r="K198" i="9"/>
  <c r="J198" i="9"/>
  <c r="M197" i="9"/>
  <c r="L197" i="9"/>
  <c r="K197" i="9"/>
  <c r="J197" i="9"/>
  <c r="M196" i="9"/>
  <c r="L196" i="9"/>
  <c r="K196" i="9"/>
  <c r="J196" i="9"/>
  <c r="M195" i="9"/>
  <c r="L195" i="9"/>
  <c r="K195" i="9"/>
  <c r="J195" i="9"/>
  <c r="M194" i="9"/>
  <c r="L194" i="9"/>
  <c r="K194" i="9"/>
  <c r="J194" i="9"/>
  <c r="M193" i="9"/>
  <c r="L193" i="9"/>
  <c r="K193" i="9"/>
  <c r="J193" i="9"/>
  <c r="M192" i="9"/>
  <c r="L192" i="9"/>
  <c r="K192" i="9"/>
  <c r="J192" i="9"/>
  <c r="M191" i="9"/>
  <c r="L191" i="9"/>
  <c r="K191" i="9"/>
  <c r="J191" i="9"/>
  <c r="M190" i="9"/>
  <c r="L190" i="9"/>
  <c r="K190" i="9"/>
  <c r="J190" i="9"/>
  <c r="M189" i="9"/>
  <c r="L189" i="9"/>
  <c r="K189" i="9"/>
  <c r="J189" i="9"/>
  <c r="M188" i="9"/>
  <c r="L188" i="9"/>
  <c r="K188" i="9"/>
  <c r="J188" i="9"/>
  <c r="M187" i="9"/>
  <c r="L187" i="9"/>
  <c r="K187" i="9"/>
  <c r="J187" i="9"/>
  <c r="M186" i="9"/>
  <c r="L186" i="9"/>
  <c r="K186" i="9"/>
  <c r="J186" i="9"/>
  <c r="M185" i="9"/>
  <c r="L185" i="9"/>
  <c r="K185" i="9"/>
  <c r="J185" i="9"/>
  <c r="M184" i="9"/>
  <c r="L184" i="9"/>
  <c r="K184" i="9"/>
  <c r="J184" i="9"/>
  <c r="M183" i="9"/>
  <c r="L183" i="9"/>
  <c r="K183" i="9"/>
  <c r="J183" i="9"/>
  <c r="M182" i="9"/>
  <c r="L182" i="9"/>
  <c r="K182" i="9"/>
  <c r="J182" i="9"/>
  <c r="M181" i="9"/>
  <c r="L181" i="9"/>
  <c r="K181" i="9"/>
  <c r="J181" i="9"/>
  <c r="M180" i="9"/>
  <c r="L180" i="9"/>
  <c r="K180" i="9"/>
  <c r="J180" i="9"/>
  <c r="M179" i="9"/>
  <c r="L179" i="9"/>
  <c r="K179" i="9"/>
  <c r="J179" i="9"/>
  <c r="M178" i="9"/>
  <c r="L178" i="9"/>
  <c r="K178" i="9"/>
  <c r="J178" i="9"/>
  <c r="M177" i="9"/>
  <c r="L177" i="9"/>
  <c r="K177" i="9"/>
  <c r="J177" i="9"/>
  <c r="M176" i="9"/>
  <c r="L176" i="9"/>
  <c r="K176" i="9"/>
  <c r="J176" i="9"/>
  <c r="M175" i="9"/>
  <c r="L175" i="9"/>
  <c r="K175" i="9"/>
  <c r="J175" i="9"/>
  <c r="M174" i="9"/>
  <c r="L174" i="9"/>
  <c r="K174" i="9"/>
  <c r="J174" i="9"/>
  <c r="M173" i="9"/>
  <c r="L173" i="9"/>
  <c r="K173" i="9"/>
  <c r="J173" i="9"/>
  <c r="M172" i="9"/>
  <c r="L172" i="9"/>
  <c r="K172" i="9"/>
  <c r="J172" i="9"/>
  <c r="M171" i="9"/>
  <c r="L171" i="9"/>
  <c r="K171" i="9"/>
  <c r="J171" i="9"/>
  <c r="M170" i="9"/>
  <c r="L170" i="9"/>
  <c r="K170" i="9"/>
  <c r="J170" i="9"/>
  <c r="M169" i="9"/>
  <c r="L169" i="9"/>
  <c r="K169" i="9"/>
  <c r="J169" i="9"/>
  <c r="M168" i="9"/>
  <c r="L168" i="9"/>
  <c r="K168" i="9"/>
  <c r="J168" i="9"/>
  <c r="M167" i="9"/>
  <c r="L167" i="9"/>
  <c r="K167" i="9"/>
  <c r="J167" i="9"/>
  <c r="M166" i="9"/>
  <c r="L166" i="9"/>
  <c r="K166" i="9"/>
  <c r="J166" i="9"/>
  <c r="M165" i="9"/>
  <c r="L165" i="9"/>
  <c r="K165" i="9"/>
  <c r="J165" i="9"/>
  <c r="M164" i="9"/>
  <c r="L164" i="9"/>
  <c r="K164" i="9"/>
  <c r="J164" i="9"/>
  <c r="M163" i="9"/>
  <c r="L163" i="9"/>
  <c r="K163" i="9"/>
  <c r="J163" i="9"/>
  <c r="M162" i="9"/>
  <c r="L162" i="9"/>
  <c r="K162" i="9"/>
  <c r="J162" i="9"/>
  <c r="M161" i="9"/>
  <c r="L161" i="9"/>
  <c r="K161" i="9"/>
  <c r="J161" i="9"/>
  <c r="M160" i="9"/>
  <c r="L160" i="9"/>
  <c r="K160" i="9"/>
  <c r="J160" i="9"/>
  <c r="M159" i="9"/>
  <c r="L159" i="9"/>
  <c r="K159" i="9"/>
  <c r="J159" i="9"/>
  <c r="M158" i="9"/>
  <c r="L158" i="9"/>
  <c r="K158" i="9"/>
  <c r="J158" i="9"/>
  <c r="M157" i="9"/>
  <c r="L157" i="9"/>
  <c r="K157" i="9"/>
  <c r="J157" i="9"/>
  <c r="M156" i="9"/>
  <c r="L156" i="9"/>
  <c r="K156" i="9"/>
  <c r="J156" i="9"/>
  <c r="M155" i="9"/>
  <c r="L155" i="9"/>
  <c r="K155" i="9"/>
  <c r="J155" i="9"/>
  <c r="M154" i="9"/>
  <c r="L154" i="9"/>
  <c r="K154" i="9"/>
  <c r="J154" i="9"/>
  <c r="M153" i="9"/>
  <c r="L153" i="9"/>
  <c r="K153" i="9"/>
  <c r="J153" i="9"/>
  <c r="M152" i="9"/>
  <c r="L152" i="9"/>
  <c r="K152" i="9"/>
  <c r="J152" i="9"/>
  <c r="M151" i="9"/>
  <c r="L151" i="9"/>
  <c r="K151" i="9"/>
  <c r="J151" i="9"/>
  <c r="M150" i="9"/>
  <c r="L150" i="9"/>
  <c r="K150" i="9"/>
  <c r="J150" i="9"/>
  <c r="M149" i="9"/>
  <c r="L149" i="9"/>
  <c r="K149" i="9"/>
  <c r="J149" i="9"/>
  <c r="M148" i="9"/>
  <c r="L148" i="9"/>
  <c r="K148" i="9"/>
  <c r="J148" i="9"/>
  <c r="M147" i="9"/>
  <c r="L147" i="9"/>
  <c r="K147" i="9"/>
  <c r="J147" i="9"/>
  <c r="M146" i="9"/>
  <c r="L146" i="9"/>
  <c r="K146" i="9"/>
  <c r="J146" i="9"/>
  <c r="M145" i="9"/>
  <c r="L145" i="9"/>
  <c r="K145" i="9"/>
  <c r="J145" i="9"/>
  <c r="M144" i="9"/>
  <c r="L144" i="9"/>
  <c r="K144" i="9"/>
  <c r="J144" i="9"/>
  <c r="M143" i="9"/>
  <c r="L143" i="9"/>
  <c r="K143" i="9"/>
  <c r="J143" i="9"/>
  <c r="M142" i="9"/>
  <c r="L142" i="9"/>
  <c r="K142" i="9"/>
  <c r="J142" i="9"/>
  <c r="M141" i="9"/>
  <c r="L141" i="9"/>
  <c r="K141" i="9"/>
  <c r="J141" i="9"/>
  <c r="M140" i="9"/>
  <c r="L140" i="9"/>
  <c r="K140" i="9"/>
  <c r="J140" i="9"/>
  <c r="M139" i="9"/>
  <c r="L139" i="9"/>
  <c r="K139" i="9"/>
  <c r="J139" i="9"/>
  <c r="M138" i="9"/>
  <c r="L138" i="9"/>
  <c r="K138" i="9"/>
  <c r="J138" i="9"/>
  <c r="M137" i="9"/>
  <c r="L137" i="9"/>
  <c r="K137" i="9"/>
  <c r="J137" i="9"/>
  <c r="M136" i="9"/>
  <c r="L136" i="9"/>
  <c r="K136" i="9"/>
  <c r="J136" i="9"/>
  <c r="M135" i="9"/>
  <c r="L135" i="9"/>
  <c r="K135" i="9"/>
  <c r="J135" i="9"/>
  <c r="M134" i="9"/>
  <c r="L134" i="9"/>
  <c r="K134" i="9"/>
  <c r="J134" i="9"/>
  <c r="M133" i="9"/>
  <c r="L133" i="9"/>
  <c r="K133" i="9"/>
  <c r="J133" i="9"/>
  <c r="M132" i="9"/>
  <c r="L132" i="9"/>
  <c r="K132" i="9"/>
  <c r="J132" i="9"/>
  <c r="M131" i="9"/>
  <c r="L131" i="9"/>
  <c r="K131" i="9"/>
  <c r="J131" i="9"/>
  <c r="M130" i="9"/>
  <c r="L130" i="9"/>
  <c r="K130" i="9"/>
  <c r="J130" i="9"/>
  <c r="M129" i="9"/>
  <c r="L129" i="9"/>
  <c r="K129" i="9"/>
  <c r="J129" i="9"/>
  <c r="M128" i="9"/>
  <c r="L128" i="9"/>
  <c r="K128" i="9"/>
  <c r="J128" i="9"/>
  <c r="M127" i="9"/>
  <c r="L127" i="9"/>
  <c r="K127" i="9"/>
  <c r="J127" i="9"/>
  <c r="M126" i="9"/>
  <c r="L126" i="9"/>
  <c r="K126" i="9"/>
  <c r="J126" i="9"/>
  <c r="M125" i="9"/>
  <c r="L125" i="9"/>
  <c r="K125" i="9"/>
  <c r="J125" i="9"/>
  <c r="M124" i="9"/>
  <c r="L124" i="9"/>
  <c r="K124" i="9"/>
  <c r="J124" i="9"/>
  <c r="M123" i="9"/>
  <c r="L123" i="9"/>
  <c r="K123" i="9"/>
  <c r="J123" i="9"/>
  <c r="M122" i="9"/>
  <c r="L122" i="9"/>
  <c r="K122" i="9"/>
  <c r="J122" i="9"/>
  <c r="M121" i="9"/>
  <c r="L121" i="9"/>
  <c r="K121" i="9"/>
  <c r="J121" i="9"/>
  <c r="M120" i="9"/>
  <c r="L120" i="9"/>
  <c r="K120" i="9"/>
  <c r="J120" i="9"/>
  <c r="M119" i="9"/>
  <c r="L119" i="9"/>
  <c r="K119" i="9"/>
  <c r="J119" i="9"/>
  <c r="M118" i="9"/>
  <c r="L118" i="9"/>
  <c r="K118" i="9"/>
  <c r="J118" i="9"/>
  <c r="M117" i="9"/>
  <c r="L117" i="9"/>
  <c r="K117" i="9"/>
  <c r="J117" i="9"/>
  <c r="M116" i="9"/>
  <c r="L116" i="9"/>
  <c r="K116" i="9"/>
  <c r="J116" i="9"/>
  <c r="M115" i="9"/>
  <c r="L115" i="9"/>
  <c r="K115" i="9"/>
  <c r="J115" i="9"/>
  <c r="M114" i="9"/>
  <c r="L114" i="9"/>
  <c r="K114" i="9"/>
  <c r="J114" i="9"/>
  <c r="M113" i="9"/>
  <c r="L113" i="9"/>
  <c r="K113" i="9"/>
  <c r="J113" i="9"/>
  <c r="M112" i="9"/>
  <c r="L112" i="9"/>
  <c r="K112" i="9"/>
  <c r="J112" i="9"/>
  <c r="M111" i="9"/>
  <c r="L111" i="9"/>
  <c r="K111" i="9"/>
  <c r="J111" i="9"/>
  <c r="M110" i="9"/>
  <c r="L110" i="9"/>
  <c r="K110" i="9"/>
  <c r="J110" i="9"/>
  <c r="M109" i="9"/>
  <c r="L109" i="9"/>
  <c r="K109" i="9"/>
  <c r="J109" i="9"/>
  <c r="M108" i="9"/>
  <c r="L108" i="9"/>
  <c r="K108" i="9"/>
  <c r="J108" i="9"/>
  <c r="M107" i="9"/>
  <c r="L107" i="9"/>
  <c r="K107" i="9"/>
  <c r="J107" i="9"/>
  <c r="M106" i="9"/>
  <c r="L106" i="9"/>
  <c r="K106" i="9"/>
  <c r="J106" i="9"/>
  <c r="M105" i="9"/>
  <c r="L105" i="9"/>
  <c r="K105" i="9"/>
  <c r="J105" i="9"/>
  <c r="M104" i="9"/>
  <c r="L104" i="9"/>
  <c r="K104" i="9"/>
  <c r="J104" i="9"/>
  <c r="M103" i="9"/>
  <c r="L103" i="9"/>
  <c r="K103" i="9"/>
  <c r="J103" i="9"/>
  <c r="M102" i="9"/>
  <c r="L102" i="9"/>
  <c r="K102" i="9"/>
  <c r="J102" i="9"/>
  <c r="M101" i="9"/>
  <c r="L101" i="9"/>
  <c r="K101" i="9"/>
  <c r="J101" i="9"/>
  <c r="M100" i="9"/>
  <c r="L100" i="9"/>
  <c r="K100" i="9"/>
  <c r="J100" i="9"/>
  <c r="M99" i="9"/>
  <c r="L99" i="9"/>
  <c r="K99" i="9"/>
  <c r="J99" i="9"/>
  <c r="M98" i="9"/>
  <c r="L98" i="9"/>
  <c r="K98" i="9"/>
  <c r="J98" i="9"/>
  <c r="M97" i="9"/>
  <c r="L97" i="9"/>
  <c r="K97" i="9"/>
  <c r="J97" i="9"/>
  <c r="M96" i="9"/>
  <c r="L96" i="9"/>
  <c r="K96" i="9"/>
  <c r="J96" i="9"/>
  <c r="M95" i="9"/>
  <c r="L95" i="9"/>
  <c r="K95" i="9"/>
  <c r="J95" i="9"/>
  <c r="M94" i="9"/>
  <c r="L94" i="9"/>
  <c r="K94" i="9"/>
  <c r="J94" i="9"/>
  <c r="M93" i="9"/>
  <c r="L93" i="9"/>
  <c r="K93" i="9"/>
  <c r="J93" i="9"/>
  <c r="M92" i="9"/>
  <c r="L92" i="9"/>
  <c r="K92" i="9"/>
  <c r="J92" i="9"/>
  <c r="M91" i="9"/>
  <c r="L91" i="9"/>
  <c r="K91" i="9"/>
  <c r="J91" i="9"/>
  <c r="M90" i="9"/>
  <c r="L90" i="9"/>
  <c r="K90" i="9"/>
  <c r="J90" i="9"/>
  <c r="M89" i="9"/>
  <c r="L89" i="9"/>
  <c r="K89" i="9"/>
  <c r="J89" i="9"/>
  <c r="M88" i="9"/>
  <c r="L88" i="9"/>
  <c r="K88" i="9"/>
  <c r="J88" i="9"/>
  <c r="M87" i="9"/>
  <c r="L87" i="9"/>
  <c r="K87" i="9"/>
  <c r="J87" i="9"/>
  <c r="M86" i="9"/>
  <c r="L86" i="9"/>
  <c r="K86" i="9"/>
  <c r="J86" i="9"/>
  <c r="L16" i="9"/>
  <c r="L17" i="9"/>
  <c r="L18" i="9"/>
  <c r="J22" i="9"/>
  <c r="J18" i="9"/>
  <c r="K15" i="9"/>
  <c r="M15" i="9"/>
  <c r="J16" i="9"/>
  <c r="K16" i="9"/>
  <c r="M16" i="9"/>
  <c r="J17" i="9"/>
  <c r="K17" i="9"/>
  <c r="M17" i="9"/>
  <c r="K18" i="9"/>
  <c r="M18" i="9"/>
  <c r="J19" i="9"/>
  <c r="K19" i="9"/>
  <c r="L19" i="9"/>
  <c r="M19" i="9"/>
  <c r="J20" i="9"/>
  <c r="K20" i="9"/>
  <c r="L20" i="9"/>
  <c r="M20" i="9"/>
  <c r="J21" i="9"/>
  <c r="K21" i="9"/>
  <c r="L21" i="9"/>
  <c r="M21" i="9"/>
  <c r="K22" i="9"/>
  <c r="L22" i="9"/>
  <c r="M22" i="9"/>
  <c r="J23" i="9"/>
  <c r="K23" i="9"/>
  <c r="L23" i="9"/>
  <c r="M23" i="9"/>
  <c r="J24" i="9"/>
  <c r="K24" i="9"/>
  <c r="L24" i="9"/>
  <c r="M24" i="9"/>
  <c r="J25" i="9"/>
  <c r="K25" i="9"/>
  <c r="L25" i="9"/>
  <c r="M25" i="9"/>
  <c r="J26" i="9"/>
  <c r="K26" i="9"/>
  <c r="L26" i="9"/>
  <c r="M26" i="9"/>
  <c r="J27" i="9"/>
  <c r="K27" i="9"/>
  <c r="L27" i="9"/>
  <c r="M27" i="9"/>
  <c r="J28" i="9"/>
  <c r="K28" i="9"/>
  <c r="L28" i="9"/>
  <c r="M28" i="9"/>
  <c r="J29" i="9"/>
  <c r="K29" i="9"/>
  <c r="L29" i="9"/>
  <c r="M29" i="9"/>
  <c r="J8" i="13"/>
  <c r="N8" i="13" s="1"/>
  <c r="O8" i="13"/>
  <c r="R8" i="13"/>
  <c r="V8" i="13"/>
  <c r="J9" i="13"/>
  <c r="N9" i="13" s="1"/>
  <c r="O9" i="13"/>
  <c r="R9" i="13"/>
  <c r="V9" i="13" s="1"/>
  <c r="J10" i="13"/>
  <c r="N10" i="13" s="1"/>
  <c r="O10" i="13"/>
  <c r="R10" i="13"/>
  <c r="V10" i="13" s="1"/>
  <c r="J11" i="13"/>
  <c r="N11" i="13" s="1"/>
  <c r="O11" i="13"/>
  <c r="R11" i="13"/>
  <c r="V11" i="13" s="1"/>
  <c r="J12" i="13"/>
  <c r="N12" i="13" s="1"/>
  <c r="O12" i="13"/>
  <c r="R12" i="13"/>
  <c r="V12" i="13" s="1"/>
  <c r="J13" i="13"/>
  <c r="N13" i="13" s="1"/>
  <c r="O13" i="13"/>
  <c r="R13" i="13"/>
  <c r="V13" i="13" s="1"/>
  <c r="J14" i="13"/>
  <c r="N14" i="13" s="1"/>
  <c r="O14" i="13"/>
  <c r="R14" i="13"/>
  <c r="V14" i="13" s="1"/>
  <c r="J15" i="13"/>
  <c r="N15" i="13" s="1"/>
  <c r="O15" i="13"/>
  <c r="R15" i="13"/>
  <c r="V15" i="13" s="1"/>
  <c r="J16" i="13"/>
  <c r="N16" i="13" s="1"/>
  <c r="O16" i="13"/>
  <c r="R16" i="13"/>
  <c r="V16" i="13" s="1"/>
  <c r="J17" i="13"/>
  <c r="N17" i="13" s="1"/>
  <c r="O17" i="13"/>
  <c r="R17" i="13"/>
  <c r="V17" i="13" s="1"/>
  <c r="J18" i="13"/>
  <c r="N18" i="13" s="1"/>
  <c r="O18" i="13"/>
  <c r="R18" i="13"/>
  <c r="V18" i="13" s="1"/>
  <c r="J19" i="13"/>
  <c r="N19" i="13" s="1"/>
  <c r="O19" i="13"/>
  <c r="R19" i="13"/>
  <c r="V19" i="13" s="1"/>
  <c r="J20" i="13"/>
  <c r="N20" i="13" s="1"/>
  <c r="O20" i="13"/>
  <c r="R20" i="13"/>
  <c r="V20" i="13" s="1"/>
  <c r="J21" i="13"/>
  <c r="N21" i="13" s="1"/>
  <c r="O21" i="13"/>
  <c r="R21" i="13"/>
  <c r="V21" i="13" s="1"/>
  <c r="J22" i="13"/>
  <c r="N22" i="13" s="1"/>
  <c r="O22" i="13"/>
  <c r="R22" i="13"/>
  <c r="V22" i="13" s="1"/>
  <c r="J23" i="13"/>
  <c r="N23" i="13" s="1"/>
  <c r="O23" i="13"/>
  <c r="R23" i="13"/>
  <c r="V23" i="13" s="1"/>
  <c r="J24" i="13"/>
  <c r="N24" i="13" s="1"/>
  <c r="O24" i="13"/>
  <c r="R24" i="13"/>
  <c r="V24" i="13" s="1"/>
  <c r="J25" i="13"/>
  <c r="N25" i="13" s="1"/>
  <c r="O25" i="13"/>
  <c r="R25" i="13"/>
  <c r="V25" i="13" s="1"/>
  <c r="J26" i="13"/>
  <c r="N26" i="13" s="1"/>
  <c r="O26" i="13"/>
  <c r="R26" i="13"/>
  <c r="V26" i="13" s="1"/>
  <c r="J27" i="13"/>
  <c r="N27" i="13" s="1"/>
  <c r="O27" i="13"/>
  <c r="R27" i="13"/>
  <c r="V27" i="13" s="1"/>
  <c r="J28" i="13"/>
  <c r="N28" i="13" s="1"/>
  <c r="O28" i="13"/>
  <c r="R28" i="13"/>
  <c r="V28" i="13" s="1"/>
  <c r="J29" i="13"/>
  <c r="N29" i="13" s="1"/>
  <c r="O29" i="13"/>
  <c r="R29" i="13"/>
  <c r="V29" i="13" s="1"/>
  <c r="J30" i="13"/>
  <c r="N30" i="13" s="1"/>
  <c r="O30" i="13"/>
  <c r="R30" i="13"/>
  <c r="V30" i="13" s="1"/>
  <c r="J31" i="13"/>
  <c r="N31" i="13" s="1"/>
  <c r="O31" i="13"/>
  <c r="R31" i="13"/>
  <c r="V31" i="13" s="1"/>
  <c r="J32" i="13"/>
  <c r="N32" i="13" s="1"/>
  <c r="O32" i="13"/>
  <c r="R32" i="13"/>
  <c r="V32" i="13" s="1"/>
  <c r="J33" i="13"/>
  <c r="N33" i="13" s="1"/>
  <c r="O33" i="13"/>
  <c r="R33" i="13"/>
  <c r="V33" i="13" s="1"/>
  <c r="J34" i="13"/>
  <c r="N34" i="13" s="1"/>
  <c r="O34" i="13"/>
  <c r="R34" i="13"/>
  <c r="V34" i="13" s="1"/>
  <c r="J35" i="13"/>
  <c r="N35" i="13" s="1"/>
  <c r="O35" i="13"/>
  <c r="R35" i="13"/>
  <c r="V35" i="13" s="1"/>
  <c r="J36" i="13"/>
  <c r="N36" i="13" s="1"/>
  <c r="O36" i="13"/>
  <c r="R36" i="13"/>
  <c r="V36" i="13" s="1"/>
  <c r="J37" i="13"/>
  <c r="N37" i="13" s="1"/>
  <c r="O37" i="13"/>
  <c r="R37" i="13"/>
  <c r="V37" i="13" s="1"/>
  <c r="J38" i="13"/>
  <c r="N38" i="13" s="1"/>
  <c r="O38" i="13"/>
  <c r="R38" i="13"/>
  <c r="V38" i="13" s="1"/>
  <c r="J39" i="13"/>
  <c r="N39" i="13" s="1"/>
  <c r="O39" i="13"/>
  <c r="R39" i="13"/>
  <c r="V39" i="13" s="1"/>
  <c r="J40" i="13"/>
  <c r="N40" i="13" s="1"/>
  <c r="O40" i="13"/>
  <c r="R40" i="13"/>
  <c r="V40" i="13" s="1"/>
  <c r="J41" i="13"/>
  <c r="N41" i="13" s="1"/>
  <c r="O41" i="13"/>
  <c r="R41" i="13"/>
  <c r="V41" i="13" s="1"/>
  <c r="J42" i="13"/>
  <c r="N42" i="13" s="1"/>
  <c r="O42" i="13"/>
  <c r="R42" i="13"/>
  <c r="V42" i="13" s="1"/>
  <c r="J43" i="13"/>
  <c r="N43" i="13" s="1"/>
  <c r="O43" i="13"/>
  <c r="R43" i="13"/>
  <c r="V43" i="13" s="1"/>
  <c r="J44" i="13"/>
  <c r="N44" i="13" s="1"/>
  <c r="O44" i="13"/>
  <c r="R44" i="13"/>
  <c r="V44" i="13" s="1"/>
  <c r="J45" i="13"/>
  <c r="N45" i="13" s="1"/>
  <c r="O45" i="13"/>
  <c r="R45" i="13"/>
  <c r="V45" i="13" s="1"/>
  <c r="J46" i="13"/>
  <c r="N46" i="13" s="1"/>
  <c r="O46" i="13"/>
  <c r="R46" i="13"/>
  <c r="V46" i="13" s="1"/>
  <c r="J47" i="13"/>
  <c r="N47" i="13" s="1"/>
  <c r="O47" i="13"/>
  <c r="R47" i="13"/>
  <c r="V47" i="13" s="1"/>
  <c r="J48" i="13"/>
  <c r="N48" i="13" s="1"/>
  <c r="O48" i="13"/>
  <c r="R48" i="13"/>
  <c r="V48" i="13" s="1"/>
  <c r="J49" i="13"/>
  <c r="N49" i="13" s="1"/>
  <c r="O49" i="13"/>
  <c r="R49" i="13"/>
  <c r="V49" i="13" s="1"/>
  <c r="J50" i="13"/>
  <c r="N50" i="13" s="1"/>
  <c r="O50" i="13"/>
  <c r="R50" i="13"/>
  <c r="V50" i="13" s="1"/>
  <c r="J51" i="13"/>
  <c r="N51" i="13" s="1"/>
  <c r="O51" i="13"/>
  <c r="R51" i="13"/>
  <c r="V51" i="13" s="1"/>
  <c r="J52" i="13"/>
  <c r="N52" i="13" s="1"/>
  <c r="O52" i="13"/>
  <c r="R52" i="13"/>
  <c r="V52" i="13" s="1"/>
  <c r="J53" i="13"/>
  <c r="N53" i="13" s="1"/>
  <c r="O53" i="13"/>
  <c r="R53" i="13"/>
  <c r="V53" i="13" s="1"/>
  <c r="J54" i="13"/>
  <c r="N54" i="13" s="1"/>
  <c r="O54" i="13"/>
  <c r="R54" i="13"/>
  <c r="V54" i="13" s="1"/>
  <c r="J55" i="13"/>
  <c r="N55" i="13" s="1"/>
  <c r="O55" i="13"/>
  <c r="R55" i="13"/>
  <c r="V55" i="13" s="1"/>
  <c r="J56" i="13"/>
  <c r="N56" i="13" s="1"/>
  <c r="O56" i="13"/>
  <c r="R56" i="13"/>
  <c r="V56" i="13" s="1"/>
  <c r="J57" i="13"/>
  <c r="N57" i="13" s="1"/>
  <c r="O57" i="13"/>
  <c r="R57" i="13"/>
  <c r="V57" i="13" s="1"/>
  <c r="J58" i="13"/>
  <c r="N58" i="13" s="1"/>
  <c r="O58" i="13"/>
  <c r="R58" i="13"/>
  <c r="V58" i="13" s="1"/>
  <c r="J59" i="13"/>
  <c r="N59" i="13" s="1"/>
  <c r="O59" i="13"/>
  <c r="R59" i="13"/>
  <c r="V59" i="13" s="1"/>
  <c r="J60" i="13"/>
  <c r="N60" i="13" s="1"/>
  <c r="O60" i="13"/>
  <c r="R60" i="13"/>
  <c r="V60" i="13" s="1"/>
  <c r="J61" i="13"/>
  <c r="N61" i="13" s="1"/>
  <c r="O61" i="13"/>
  <c r="R61" i="13"/>
  <c r="V61" i="13" s="1"/>
  <c r="J62" i="13"/>
  <c r="N62" i="13" s="1"/>
  <c r="O62" i="13"/>
  <c r="R62" i="13"/>
  <c r="V62" i="13" s="1"/>
  <c r="J63" i="13"/>
  <c r="N63" i="13" s="1"/>
  <c r="O63" i="13"/>
  <c r="R63" i="13"/>
  <c r="V63" i="13" s="1"/>
  <c r="J64" i="13"/>
  <c r="N64" i="13" s="1"/>
  <c r="O64" i="13"/>
  <c r="R64" i="13"/>
  <c r="V64" i="13" s="1"/>
  <c r="J65" i="13"/>
  <c r="N65" i="13" s="1"/>
  <c r="O65" i="13"/>
  <c r="R65" i="13"/>
  <c r="V65" i="13" s="1"/>
  <c r="J66" i="13"/>
  <c r="N66" i="13" s="1"/>
  <c r="O66" i="13"/>
  <c r="R66" i="13"/>
  <c r="V66" i="13" s="1"/>
  <c r="J67" i="13"/>
  <c r="N67" i="13" s="1"/>
  <c r="O67" i="13"/>
  <c r="R67" i="13"/>
  <c r="V67" i="13" s="1"/>
  <c r="J68" i="13"/>
  <c r="N68" i="13" s="1"/>
  <c r="O68" i="13"/>
  <c r="R68" i="13"/>
  <c r="V68" i="13" s="1"/>
  <c r="J69" i="13"/>
  <c r="N69" i="13" s="1"/>
  <c r="O69" i="13"/>
  <c r="R69" i="13"/>
  <c r="V69" i="13" s="1"/>
  <c r="J70" i="13"/>
  <c r="N70" i="13" s="1"/>
  <c r="O70" i="13"/>
  <c r="R70" i="13"/>
  <c r="V70" i="13" s="1"/>
  <c r="J71" i="13"/>
  <c r="N71" i="13" s="1"/>
  <c r="O71" i="13"/>
  <c r="R71" i="13"/>
  <c r="V71" i="13" s="1"/>
  <c r="J72" i="13"/>
  <c r="N72" i="13" s="1"/>
  <c r="O72" i="13"/>
  <c r="R72" i="13"/>
  <c r="V72" i="13" s="1"/>
  <c r="J73" i="13"/>
  <c r="N73" i="13" s="1"/>
  <c r="O73" i="13"/>
  <c r="R73" i="13"/>
  <c r="V73" i="13" s="1"/>
  <c r="J74" i="13"/>
  <c r="N74" i="13" s="1"/>
  <c r="O74" i="13"/>
  <c r="R74" i="13"/>
  <c r="V74" i="13" s="1"/>
  <c r="J75" i="13"/>
  <c r="N75" i="13" s="1"/>
  <c r="O75" i="13"/>
  <c r="R75" i="13"/>
  <c r="V75" i="13" s="1"/>
  <c r="J76" i="13"/>
  <c r="N76" i="13" s="1"/>
  <c r="O76" i="13"/>
  <c r="R76" i="13"/>
  <c r="V76" i="13" s="1"/>
  <c r="J77" i="13"/>
  <c r="N77" i="13" s="1"/>
  <c r="O77" i="13"/>
  <c r="R77" i="13"/>
  <c r="V77" i="13" s="1"/>
  <c r="J78" i="13"/>
  <c r="N78" i="13" s="1"/>
  <c r="O78" i="13"/>
  <c r="R78" i="13"/>
  <c r="V78" i="13" s="1"/>
  <c r="W79" i="13"/>
  <c r="W80" i="13"/>
  <c r="W81" i="13"/>
  <c r="W82" i="13"/>
  <c r="W83" i="13"/>
  <c r="W84" i="13"/>
  <c r="W85" i="13"/>
  <c r="W86" i="13"/>
  <c r="W87" i="13"/>
  <c r="W88" i="13"/>
  <c r="W89" i="13"/>
  <c r="W90" i="13"/>
  <c r="W91" i="13"/>
  <c r="W92" i="13"/>
  <c r="W93" i="13"/>
  <c r="W94" i="13"/>
  <c r="W95" i="13"/>
  <c r="W96" i="13"/>
  <c r="W97" i="13"/>
  <c r="W98" i="13"/>
  <c r="W99" i="13"/>
  <c r="W100" i="13"/>
  <c r="W101" i="13"/>
  <c r="W102" i="13"/>
  <c r="W103" i="13"/>
  <c r="W104" i="13"/>
  <c r="W105" i="13"/>
  <c r="W106" i="13"/>
  <c r="W107"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2" i="13"/>
  <c r="W153" i="13"/>
  <c r="W154" i="13"/>
  <c r="W155" i="13"/>
  <c r="W156" i="13"/>
  <c r="W157" i="13"/>
  <c r="W158" i="13"/>
  <c r="W159" i="13"/>
  <c r="W160" i="13"/>
  <c r="W161" i="13"/>
  <c r="W162" i="13"/>
  <c r="W163" i="13"/>
  <c r="W164" i="13"/>
  <c r="W165" i="13"/>
  <c r="W166" i="13"/>
  <c r="W167" i="13"/>
  <c r="W168" i="13"/>
  <c r="W169" i="13"/>
  <c r="W170" i="13"/>
  <c r="W171" i="13"/>
  <c r="W172" i="13"/>
  <c r="W173" i="13"/>
  <c r="W174" i="13"/>
  <c r="W175" i="13"/>
  <c r="W176" i="13"/>
  <c r="W177" i="13"/>
  <c r="W178" i="13"/>
  <c r="W179" i="13"/>
  <c r="W180" i="13"/>
  <c r="W181" i="13"/>
  <c r="W182" i="13"/>
  <c r="W183" i="13"/>
  <c r="W184" i="13"/>
  <c r="W185" i="13"/>
  <c r="W186" i="13"/>
  <c r="W187" i="13"/>
  <c r="W188" i="13"/>
  <c r="W189" i="13"/>
  <c r="W190" i="13"/>
  <c r="W191" i="13"/>
  <c r="W192" i="13"/>
  <c r="W19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W234" i="13"/>
  <c r="W235" i="13"/>
  <c r="W236" i="13"/>
  <c r="W237" i="13"/>
  <c r="W238" i="13"/>
  <c r="W239" i="13"/>
  <c r="W240" i="13"/>
  <c r="W241" i="13"/>
  <c r="W242" i="13"/>
  <c r="W243" i="13"/>
  <c r="W244" i="13"/>
  <c r="W245" i="13"/>
  <c r="W246" i="13"/>
  <c r="W247" i="13"/>
  <c r="W248" i="13"/>
  <c r="W249" i="13"/>
  <c r="W250" i="13"/>
  <c r="W251" i="13"/>
  <c r="W252" i="13"/>
  <c r="W253" i="13"/>
  <c r="W254" i="13"/>
  <c r="W255" i="13"/>
  <c r="W256" i="13"/>
  <c r="W257" i="13"/>
  <c r="V79" i="13"/>
  <c r="V80" i="13"/>
  <c r="V81" i="13"/>
  <c r="V82" i="13"/>
  <c r="V83" i="13"/>
  <c r="V84" i="13"/>
  <c r="V85" i="13"/>
  <c r="V86" i="13"/>
  <c r="V87" i="13"/>
  <c r="V88" i="13"/>
  <c r="V89" i="13"/>
  <c r="V90" i="13"/>
  <c r="V91" i="13"/>
  <c r="V92" i="13"/>
  <c r="V93" i="13"/>
  <c r="V94" i="13"/>
  <c r="V95" i="13"/>
  <c r="V96" i="13"/>
  <c r="V97" i="13"/>
  <c r="V98" i="13"/>
  <c r="V99" i="13"/>
  <c r="V100" i="13"/>
  <c r="V101" i="13"/>
  <c r="V102" i="13"/>
  <c r="V103" i="13"/>
  <c r="V104" i="13"/>
  <c r="V105" i="13"/>
  <c r="V106" i="13"/>
  <c r="V107" i="13"/>
  <c r="V108" i="13"/>
  <c r="V109" i="13"/>
  <c r="V110" i="13"/>
  <c r="V111" i="13"/>
  <c r="V112" i="13"/>
  <c r="V113" i="13"/>
  <c r="V114" i="13"/>
  <c r="V115" i="13"/>
  <c r="V116" i="13"/>
  <c r="V117" i="13"/>
  <c r="V118" i="13"/>
  <c r="V119" i="13"/>
  <c r="V120" i="13"/>
  <c r="V121" i="13"/>
  <c r="V122" i="13"/>
  <c r="V123" i="13"/>
  <c r="V124" i="13"/>
  <c r="V125" i="13"/>
  <c r="V126" i="13"/>
  <c r="V127" i="13"/>
  <c r="V128" i="13"/>
  <c r="V129" i="13"/>
  <c r="V130" i="13"/>
  <c r="V131" i="13"/>
  <c r="V132" i="13"/>
  <c r="V133" i="13"/>
  <c r="V134" i="13"/>
  <c r="V135" i="13"/>
  <c r="V136" i="13"/>
  <c r="V137" i="13"/>
  <c r="V138" i="13"/>
  <c r="V139" i="13"/>
  <c r="V140" i="13"/>
  <c r="V141" i="13"/>
  <c r="V142" i="13"/>
  <c r="V143" i="13"/>
  <c r="V144" i="13"/>
  <c r="V145" i="13"/>
  <c r="V146" i="13"/>
  <c r="V147" i="13"/>
  <c r="V148" i="13"/>
  <c r="V149" i="13"/>
  <c r="V150" i="13"/>
  <c r="V151" i="13"/>
  <c r="V152" i="13"/>
  <c r="V153" i="13"/>
  <c r="V154" i="13"/>
  <c r="V155" i="13"/>
  <c r="V156" i="13"/>
  <c r="V157" i="13"/>
  <c r="V158" i="13"/>
  <c r="V159" i="13"/>
  <c r="V160" i="13"/>
  <c r="V161" i="13"/>
  <c r="V162" i="13"/>
  <c r="V163" i="13"/>
  <c r="V164" i="13"/>
  <c r="V165" i="13"/>
  <c r="V166" i="13"/>
  <c r="V167" i="13"/>
  <c r="V168" i="13"/>
  <c r="V169" i="13"/>
  <c r="V170" i="13"/>
  <c r="V171" i="13"/>
  <c r="V172" i="13"/>
  <c r="V173" i="13"/>
  <c r="V174" i="13"/>
  <c r="V175" i="13"/>
  <c r="V176" i="13"/>
  <c r="V177" i="13"/>
  <c r="V178" i="13"/>
  <c r="V179" i="13"/>
  <c r="V180" i="13"/>
  <c r="V181" i="13"/>
  <c r="V182" i="13"/>
  <c r="V183" i="13"/>
  <c r="V184" i="13"/>
  <c r="V185" i="13"/>
  <c r="V186" i="13"/>
  <c r="V187" i="13"/>
  <c r="V188" i="13"/>
  <c r="V189" i="13"/>
  <c r="V190" i="13"/>
  <c r="V191" i="13"/>
  <c r="V192" i="13"/>
  <c r="V193" i="13"/>
  <c r="V194" i="13"/>
  <c r="V195" i="13"/>
  <c r="V196" i="13"/>
  <c r="V197" i="13"/>
  <c r="V198" i="13"/>
  <c r="V199" i="13"/>
  <c r="V200" i="13"/>
  <c r="V201" i="13"/>
  <c r="V202" i="13"/>
  <c r="V203" i="13"/>
  <c r="V204" i="13"/>
  <c r="V205" i="13"/>
  <c r="V206" i="13"/>
  <c r="V207" i="13"/>
  <c r="V208" i="13"/>
  <c r="V209" i="13"/>
  <c r="V210" i="13"/>
  <c r="V211" i="13"/>
  <c r="V212" i="13"/>
  <c r="V213" i="13"/>
  <c r="V214" i="13"/>
  <c r="V215" i="13"/>
  <c r="V216" i="13"/>
  <c r="V217" i="13"/>
  <c r="V218" i="13"/>
  <c r="V219" i="13"/>
  <c r="V220" i="13"/>
  <c r="V221" i="13"/>
  <c r="V222" i="13"/>
  <c r="V223" i="13"/>
  <c r="V224" i="13"/>
  <c r="V225" i="13"/>
  <c r="V226" i="13"/>
  <c r="V227" i="13"/>
  <c r="V228" i="13"/>
  <c r="V229" i="13"/>
  <c r="V230" i="13"/>
  <c r="V231" i="13"/>
  <c r="V232" i="13"/>
  <c r="V233" i="13"/>
  <c r="V234" i="13"/>
  <c r="V235" i="13"/>
  <c r="V236" i="13"/>
  <c r="V237" i="13"/>
  <c r="V238" i="13"/>
  <c r="V239" i="13"/>
  <c r="V240" i="13"/>
  <c r="V241" i="13"/>
  <c r="V242" i="13"/>
  <c r="V243" i="13"/>
  <c r="V244" i="13"/>
  <c r="V245" i="13"/>
  <c r="V246" i="13"/>
  <c r="V247" i="13"/>
  <c r="V248" i="13"/>
  <c r="V249" i="13"/>
  <c r="V250" i="13"/>
  <c r="V251" i="13"/>
  <c r="V252" i="13"/>
  <c r="V253" i="13"/>
  <c r="V254" i="13"/>
  <c r="V255" i="13"/>
  <c r="V256" i="13"/>
  <c r="V257" i="13"/>
  <c r="U4" i="13"/>
  <c r="T4" i="13"/>
  <c r="S4"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P4"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156" i="13"/>
  <c r="N157" i="13"/>
  <c r="N158" i="13"/>
  <c r="N159" i="13"/>
  <c r="N160" i="13"/>
  <c r="N161" i="13"/>
  <c r="N162" i="13"/>
  <c r="N163" i="13"/>
  <c r="N164" i="13"/>
  <c r="N165" i="13"/>
  <c r="N166" i="13"/>
  <c r="N167" i="13"/>
  <c r="N168" i="13"/>
  <c r="N169" i="13"/>
  <c r="N170" i="13"/>
  <c r="N171" i="13"/>
  <c r="N172"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00" i="13"/>
  <c r="N201" i="13"/>
  <c r="N202" i="13"/>
  <c r="N203" i="13"/>
  <c r="N204" i="13"/>
  <c r="N205" i="13"/>
  <c r="N206" i="13"/>
  <c r="N207" i="13"/>
  <c r="N208" i="13"/>
  <c r="N209" i="13"/>
  <c r="N210" i="13"/>
  <c r="N211" i="13"/>
  <c r="N212" i="13"/>
  <c r="N213" i="13"/>
  <c r="N214" i="13"/>
  <c r="N215" i="13"/>
  <c r="N216"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M257" i="13"/>
  <c r="L257" i="13"/>
  <c r="K257" i="13"/>
  <c r="J257" i="13"/>
  <c r="A257" i="13"/>
  <c r="M256" i="13"/>
  <c r="L256" i="13"/>
  <c r="K256" i="13"/>
  <c r="J256" i="13"/>
  <c r="A256" i="13"/>
  <c r="M255" i="13"/>
  <c r="L255" i="13"/>
  <c r="K255" i="13"/>
  <c r="J255" i="13"/>
  <c r="A255" i="13"/>
  <c r="M254" i="13"/>
  <c r="L254" i="13"/>
  <c r="K254" i="13"/>
  <c r="J254" i="13"/>
  <c r="A254" i="13"/>
  <c r="M253" i="13"/>
  <c r="L253" i="13"/>
  <c r="K253" i="13"/>
  <c r="J253" i="13"/>
  <c r="A253" i="13"/>
  <c r="M252" i="13"/>
  <c r="L252" i="13"/>
  <c r="K252" i="13"/>
  <c r="J252" i="13"/>
  <c r="A252" i="13"/>
  <c r="M251" i="13"/>
  <c r="L251" i="13"/>
  <c r="K251" i="13"/>
  <c r="J251" i="13"/>
  <c r="A251" i="13"/>
  <c r="M250" i="13"/>
  <c r="L250" i="13"/>
  <c r="K250" i="13"/>
  <c r="J250" i="13"/>
  <c r="A250" i="13"/>
  <c r="M249" i="13"/>
  <c r="L249" i="13"/>
  <c r="K249" i="13"/>
  <c r="J249" i="13"/>
  <c r="A249" i="13"/>
  <c r="M248" i="13"/>
  <c r="L248" i="13"/>
  <c r="K248" i="13"/>
  <c r="J248" i="13"/>
  <c r="A248" i="13"/>
  <c r="M247" i="13"/>
  <c r="L247" i="13"/>
  <c r="K247" i="13"/>
  <c r="J247" i="13"/>
  <c r="A247" i="13"/>
  <c r="M246" i="13"/>
  <c r="L246" i="13"/>
  <c r="K246" i="13"/>
  <c r="J246" i="13"/>
  <c r="A246" i="13"/>
  <c r="M245" i="13"/>
  <c r="L245" i="13"/>
  <c r="K245" i="13"/>
  <c r="J245" i="13"/>
  <c r="A245" i="13"/>
  <c r="M244" i="13"/>
  <c r="L244" i="13"/>
  <c r="K244" i="13"/>
  <c r="J244" i="13"/>
  <c r="A244" i="13"/>
  <c r="M243" i="13"/>
  <c r="L243" i="13"/>
  <c r="K243" i="13"/>
  <c r="J243" i="13"/>
  <c r="A243" i="13"/>
  <c r="M242" i="13"/>
  <c r="L242" i="13"/>
  <c r="K242" i="13"/>
  <c r="J242" i="13"/>
  <c r="A242" i="13"/>
  <c r="M241" i="13"/>
  <c r="L241" i="13"/>
  <c r="K241" i="13"/>
  <c r="J241" i="13"/>
  <c r="A241" i="13"/>
  <c r="M240" i="13"/>
  <c r="L240" i="13"/>
  <c r="K240" i="13"/>
  <c r="J240" i="13"/>
  <c r="A240" i="13"/>
  <c r="M239" i="13"/>
  <c r="L239" i="13"/>
  <c r="K239" i="13"/>
  <c r="J239" i="13"/>
  <c r="A239" i="13"/>
  <c r="M238" i="13"/>
  <c r="L238" i="13"/>
  <c r="K238" i="13"/>
  <c r="J238" i="13"/>
  <c r="A238" i="13"/>
  <c r="M237" i="13"/>
  <c r="L237" i="13"/>
  <c r="K237" i="13"/>
  <c r="J237" i="13"/>
  <c r="A237" i="13"/>
  <c r="M236" i="13"/>
  <c r="L236" i="13"/>
  <c r="K236" i="13"/>
  <c r="J236" i="13"/>
  <c r="A236" i="13"/>
  <c r="M235" i="13"/>
  <c r="L235" i="13"/>
  <c r="K235" i="13"/>
  <c r="J235" i="13"/>
  <c r="A235" i="13"/>
  <c r="M234" i="13"/>
  <c r="L234" i="13"/>
  <c r="K234" i="13"/>
  <c r="J234" i="13"/>
  <c r="A234" i="13"/>
  <c r="M233" i="13"/>
  <c r="L233" i="13"/>
  <c r="K233" i="13"/>
  <c r="J233" i="13"/>
  <c r="A233" i="13"/>
  <c r="M232" i="13"/>
  <c r="L232" i="13"/>
  <c r="K232" i="13"/>
  <c r="J232" i="13"/>
  <c r="A232" i="13"/>
  <c r="M231" i="13"/>
  <c r="L231" i="13"/>
  <c r="K231" i="13"/>
  <c r="J231" i="13"/>
  <c r="A231" i="13"/>
  <c r="M230" i="13"/>
  <c r="L230" i="13"/>
  <c r="K230" i="13"/>
  <c r="J230" i="13"/>
  <c r="A230" i="13"/>
  <c r="M229" i="13"/>
  <c r="L229" i="13"/>
  <c r="K229" i="13"/>
  <c r="J229" i="13"/>
  <c r="A229" i="13"/>
  <c r="M228" i="13"/>
  <c r="L228" i="13"/>
  <c r="K228" i="13"/>
  <c r="J228" i="13"/>
  <c r="A228" i="13"/>
  <c r="M227" i="13"/>
  <c r="L227" i="13"/>
  <c r="K227" i="13"/>
  <c r="J227" i="13"/>
  <c r="A227" i="13"/>
  <c r="M226" i="13"/>
  <c r="L226" i="13"/>
  <c r="K226" i="13"/>
  <c r="J226" i="13"/>
  <c r="A226" i="13"/>
  <c r="M225" i="13"/>
  <c r="L225" i="13"/>
  <c r="K225" i="13"/>
  <c r="J225" i="13"/>
  <c r="A225" i="13"/>
  <c r="M224" i="13"/>
  <c r="L224" i="13"/>
  <c r="K224" i="13"/>
  <c r="J224" i="13"/>
  <c r="A224" i="13"/>
  <c r="M223" i="13"/>
  <c r="L223" i="13"/>
  <c r="K223" i="13"/>
  <c r="J223" i="13"/>
  <c r="A223" i="13"/>
  <c r="M222" i="13"/>
  <c r="L222" i="13"/>
  <c r="K222" i="13"/>
  <c r="J222" i="13"/>
  <c r="A222" i="13"/>
  <c r="M221" i="13"/>
  <c r="L221" i="13"/>
  <c r="K221" i="13"/>
  <c r="J221" i="13"/>
  <c r="A221" i="13"/>
  <c r="M220" i="13"/>
  <c r="L220" i="13"/>
  <c r="K220" i="13"/>
  <c r="J220" i="13"/>
  <c r="A220" i="13"/>
  <c r="M219" i="13"/>
  <c r="L219" i="13"/>
  <c r="K219" i="13"/>
  <c r="J219" i="13"/>
  <c r="A219" i="13"/>
  <c r="M218" i="13"/>
  <c r="L218" i="13"/>
  <c r="K218" i="13"/>
  <c r="J218" i="13"/>
  <c r="A218" i="13"/>
  <c r="M217" i="13"/>
  <c r="L217" i="13"/>
  <c r="K217" i="13"/>
  <c r="J217" i="13"/>
  <c r="A217" i="13"/>
  <c r="M216" i="13"/>
  <c r="L216" i="13"/>
  <c r="K216" i="13"/>
  <c r="J216" i="13"/>
  <c r="A216" i="13"/>
  <c r="M215" i="13"/>
  <c r="L215" i="13"/>
  <c r="K215" i="13"/>
  <c r="J215" i="13"/>
  <c r="A215" i="13"/>
  <c r="M214" i="13"/>
  <c r="L214" i="13"/>
  <c r="K214" i="13"/>
  <c r="J214" i="13"/>
  <c r="A214" i="13"/>
  <c r="M213" i="13"/>
  <c r="L213" i="13"/>
  <c r="K213" i="13"/>
  <c r="J213" i="13"/>
  <c r="A213" i="13"/>
  <c r="M212" i="13"/>
  <c r="L212" i="13"/>
  <c r="K212" i="13"/>
  <c r="J212" i="13"/>
  <c r="A212" i="13"/>
  <c r="M211" i="13"/>
  <c r="L211" i="13"/>
  <c r="K211" i="13"/>
  <c r="J211" i="13"/>
  <c r="A211" i="13"/>
  <c r="M210" i="13"/>
  <c r="L210" i="13"/>
  <c r="K210" i="13"/>
  <c r="J210" i="13"/>
  <c r="A210" i="13"/>
  <c r="M209" i="13"/>
  <c r="L209" i="13"/>
  <c r="K209" i="13"/>
  <c r="J209" i="13"/>
  <c r="A209" i="13"/>
  <c r="M208" i="13"/>
  <c r="L208" i="13"/>
  <c r="K208" i="13"/>
  <c r="J208" i="13"/>
  <c r="A208" i="13"/>
  <c r="M207" i="13"/>
  <c r="L207" i="13"/>
  <c r="K207" i="13"/>
  <c r="J207" i="13"/>
  <c r="A207" i="13"/>
  <c r="M206" i="13"/>
  <c r="L206" i="13"/>
  <c r="K206" i="13"/>
  <c r="J206" i="13"/>
  <c r="A206" i="13"/>
  <c r="M205" i="13"/>
  <c r="L205" i="13"/>
  <c r="K205" i="13"/>
  <c r="J205" i="13"/>
  <c r="A205" i="13"/>
  <c r="M204" i="13"/>
  <c r="L204" i="13"/>
  <c r="K204" i="13"/>
  <c r="J204" i="13"/>
  <c r="A204" i="13"/>
  <c r="M203" i="13"/>
  <c r="L203" i="13"/>
  <c r="K203" i="13"/>
  <c r="J203" i="13"/>
  <c r="A203" i="13"/>
  <c r="M202" i="13"/>
  <c r="L202" i="13"/>
  <c r="K202" i="13"/>
  <c r="J202" i="13"/>
  <c r="A202" i="13"/>
  <c r="M201" i="13"/>
  <c r="L201" i="13"/>
  <c r="K201" i="13"/>
  <c r="J201" i="13"/>
  <c r="A201" i="13"/>
  <c r="M200" i="13"/>
  <c r="L200" i="13"/>
  <c r="K200" i="13"/>
  <c r="J200" i="13"/>
  <c r="A200" i="13"/>
  <c r="M199" i="13"/>
  <c r="L199" i="13"/>
  <c r="K199" i="13"/>
  <c r="J199" i="13"/>
  <c r="A199" i="13"/>
  <c r="M198" i="13"/>
  <c r="L198" i="13"/>
  <c r="K198" i="13"/>
  <c r="J198" i="13"/>
  <c r="A198" i="13"/>
  <c r="M197" i="13"/>
  <c r="L197" i="13"/>
  <c r="K197" i="13"/>
  <c r="J197" i="13"/>
  <c r="A197" i="13"/>
  <c r="M196" i="13"/>
  <c r="L196" i="13"/>
  <c r="K196" i="13"/>
  <c r="J196" i="13"/>
  <c r="A196" i="13"/>
  <c r="M195" i="13"/>
  <c r="L195" i="13"/>
  <c r="K195" i="13"/>
  <c r="J195" i="13"/>
  <c r="A195" i="13"/>
  <c r="M194" i="13"/>
  <c r="L194" i="13"/>
  <c r="K194" i="13"/>
  <c r="J194" i="13"/>
  <c r="A194" i="13"/>
  <c r="M193" i="13"/>
  <c r="L193" i="13"/>
  <c r="K193" i="13"/>
  <c r="J193" i="13"/>
  <c r="A193" i="13"/>
  <c r="M192" i="13"/>
  <c r="L192" i="13"/>
  <c r="K192" i="13"/>
  <c r="J192" i="13"/>
  <c r="A192" i="13"/>
  <c r="M191" i="13"/>
  <c r="L191" i="13"/>
  <c r="K191" i="13"/>
  <c r="J191" i="13"/>
  <c r="A191" i="13"/>
  <c r="M190" i="13"/>
  <c r="L190" i="13"/>
  <c r="K190" i="13"/>
  <c r="J190" i="13"/>
  <c r="A190" i="13"/>
  <c r="M189" i="13"/>
  <c r="L189" i="13"/>
  <c r="K189" i="13"/>
  <c r="J189" i="13"/>
  <c r="A189" i="13"/>
  <c r="M188" i="13"/>
  <c r="L188" i="13"/>
  <c r="K188" i="13"/>
  <c r="J188" i="13"/>
  <c r="A188" i="13"/>
  <c r="M187" i="13"/>
  <c r="L187" i="13"/>
  <c r="K187" i="13"/>
  <c r="J187" i="13"/>
  <c r="A187" i="13"/>
  <c r="M186" i="13"/>
  <c r="L186" i="13"/>
  <c r="K186" i="13"/>
  <c r="J186" i="13"/>
  <c r="A186" i="13"/>
  <c r="M185" i="13"/>
  <c r="L185" i="13"/>
  <c r="K185" i="13"/>
  <c r="J185" i="13"/>
  <c r="A185" i="13"/>
  <c r="M184" i="13"/>
  <c r="L184" i="13"/>
  <c r="K184" i="13"/>
  <c r="J184" i="13"/>
  <c r="A184" i="13"/>
  <c r="M183" i="13"/>
  <c r="L183" i="13"/>
  <c r="K183" i="13"/>
  <c r="J183" i="13"/>
  <c r="A183" i="13"/>
  <c r="M182" i="13"/>
  <c r="L182" i="13"/>
  <c r="K182" i="13"/>
  <c r="J182" i="13"/>
  <c r="A182" i="13"/>
  <c r="M181" i="13"/>
  <c r="L181" i="13"/>
  <c r="K181" i="13"/>
  <c r="J181" i="13"/>
  <c r="A181" i="13"/>
  <c r="M180" i="13"/>
  <c r="L180" i="13"/>
  <c r="K180" i="13"/>
  <c r="J180" i="13"/>
  <c r="A180" i="13"/>
  <c r="M179" i="13"/>
  <c r="L179" i="13"/>
  <c r="K179" i="13"/>
  <c r="J179" i="13"/>
  <c r="A179" i="13"/>
  <c r="M178" i="13"/>
  <c r="L178" i="13"/>
  <c r="K178" i="13"/>
  <c r="J178" i="13"/>
  <c r="A178" i="13"/>
  <c r="M177" i="13"/>
  <c r="L177" i="13"/>
  <c r="K177" i="13"/>
  <c r="J177" i="13"/>
  <c r="A177" i="13"/>
  <c r="M176" i="13"/>
  <c r="L176" i="13"/>
  <c r="K176" i="13"/>
  <c r="J176" i="13"/>
  <c r="A176" i="13"/>
  <c r="M175" i="13"/>
  <c r="L175" i="13"/>
  <c r="K175" i="13"/>
  <c r="J175" i="13"/>
  <c r="A175" i="13"/>
  <c r="M174" i="13"/>
  <c r="L174" i="13"/>
  <c r="K174" i="13"/>
  <c r="J174" i="13"/>
  <c r="A174" i="13"/>
  <c r="M173" i="13"/>
  <c r="L173" i="13"/>
  <c r="K173" i="13"/>
  <c r="J173" i="13"/>
  <c r="A173" i="13"/>
  <c r="M172" i="13"/>
  <c r="L172" i="13"/>
  <c r="K172" i="13"/>
  <c r="J172" i="13"/>
  <c r="A172" i="13"/>
  <c r="M171" i="13"/>
  <c r="L171" i="13"/>
  <c r="K171" i="13"/>
  <c r="J171" i="13"/>
  <c r="A171" i="13"/>
  <c r="M170" i="13"/>
  <c r="L170" i="13"/>
  <c r="K170" i="13"/>
  <c r="J170" i="13"/>
  <c r="A170" i="13"/>
  <c r="M169" i="13"/>
  <c r="L169" i="13"/>
  <c r="K169" i="13"/>
  <c r="J169" i="13"/>
  <c r="A169" i="13"/>
  <c r="M168" i="13"/>
  <c r="L168" i="13"/>
  <c r="K168" i="13"/>
  <c r="J168" i="13"/>
  <c r="A168" i="13"/>
  <c r="M167" i="13"/>
  <c r="L167" i="13"/>
  <c r="K167" i="13"/>
  <c r="J167" i="13"/>
  <c r="A167" i="13"/>
  <c r="M166" i="13"/>
  <c r="L166" i="13"/>
  <c r="K166" i="13"/>
  <c r="J166" i="13"/>
  <c r="A166" i="13"/>
  <c r="M165" i="13"/>
  <c r="L165" i="13"/>
  <c r="K165" i="13"/>
  <c r="J165" i="13"/>
  <c r="A165" i="13"/>
  <c r="M164" i="13"/>
  <c r="L164" i="13"/>
  <c r="K164" i="13"/>
  <c r="J164" i="13"/>
  <c r="A164" i="13"/>
  <c r="M163" i="13"/>
  <c r="L163" i="13"/>
  <c r="K163" i="13"/>
  <c r="J163" i="13"/>
  <c r="A163" i="13"/>
  <c r="M162" i="13"/>
  <c r="L162" i="13"/>
  <c r="K162" i="13"/>
  <c r="J162" i="13"/>
  <c r="A162" i="13"/>
  <c r="M161" i="13"/>
  <c r="L161" i="13"/>
  <c r="K161" i="13"/>
  <c r="J161" i="13"/>
  <c r="A161" i="13"/>
  <c r="M160" i="13"/>
  <c r="L160" i="13"/>
  <c r="K160" i="13"/>
  <c r="J160" i="13"/>
  <c r="A160" i="13"/>
  <c r="M159" i="13"/>
  <c r="L159" i="13"/>
  <c r="K159" i="13"/>
  <c r="J159" i="13"/>
  <c r="A159" i="13"/>
  <c r="M158" i="13"/>
  <c r="L158" i="13"/>
  <c r="K158" i="13"/>
  <c r="J158" i="13"/>
  <c r="A158" i="13"/>
  <c r="M157" i="13"/>
  <c r="L157" i="13"/>
  <c r="K157" i="13"/>
  <c r="J157" i="13"/>
  <c r="A157" i="13"/>
  <c r="M156" i="13"/>
  <c r="L156" i="13"/>
  <c r="K156" i="13"/>
  <c r="J156" i="13"/>
  <c r="A156" i="13"/>
  <c r="M155" i="13"/>
  <c r="L155" i="13"/>
  <c r="K155" i="13"/>
  <c r="J155" i="13"/>
  <c r="A155" i="13"/>
  <c r="M154" i="13"/>
  <c r="L154" i="13"/>
  <c r="K154" i="13"/>
  <c r="J154" i="13"/>
  <c r="A154" i="13"/>
  <c r="M153" i="13"/>
  <c r="L153" i="13"/>
  <c r="K153" i="13"/>
  <c r="J153" i="13"/>
  <c r="A153" i="13"/>
  <c r="M152" i="13"/>
  <c r="L152" i="13"/>
  <c r="K152" i="13"/>
  <c r="J152" i="13"/>
  <c r="A152" i="13"/>
  <c r="M151" i="13"/>
  <c r="L151" i="13"/>
  <c r="K151" i="13"/>
  <c r="J151" i="13"/>
  <c r="A151" i="13"/>
  <c r="M150" i="13"/>
  <c r="L150" i="13"/>
  <c r="K150" i="13"/>
  <c r="J150" i="13"/>
  <c r="A150" i="13"/>
  <c r="M149" i="13"/>
  <c r="L149" i="13"/>
  <c r="K149" i="13"/>
  <c r="J149" i="13"/>
  <c r="A149" i="13"/>
  <c r="M148" i="13"/>
  <c r="L148" i="13"/>
  <c r="K148" i="13"/>
  <c r="J148" i="13"/>
  <c r="A148" i="13"/>
  <c r="M147" i="13"/>
  <c r="L147" i="13"/>
  <c r="K147" i="13"/>
  <c r="J147" i="13"/>
  <c r="A147" i="13"/>
  <c r="M146" i="13"/>
  <c r="L146" i="13"/>
  <c r="K146" i="13"/>
  <c r="J146" i="13"/>
  <c r="A146" i="13"/>
  <c r="M145" i="13"/>
  <c r="L145" i="13"/>
  <c r="K145" i="13"/>
  <c r="J145" i="13"/>
  <c r="A145" i="13"/>
  <c r="M144" i="13"/>
  <c r="L144" i="13"/>
  <c r="K144" i="13"/>
  <c r="J144" i="13"/>
  <c r="A144" i="13"/>
  <c r="M143" i="13"/>
  <c r="L143" i="13"/>
  <c r="K143" i="13"/>
  <c r="J143" i="13"/>
  <c r="A143" i="13"/>
  <c r="M142" i="13"/>
  <c r="L142" i="13"/>
  <c r="K142" i="13"/>
  <c r="J142" i="13"/>
  <c r="A142" i="13"/>
  <c r="M141" i="13"/>
  <c r="L141" i="13"/>
  <c r="K141" i="13"/>
  <c r="J141" i="13"/>
  <c r="A141" i="13"/>
  <c r="M140" i="13"/>
  <c r="L140" i="13"/>
  <c r="K140" i="13"/>
  <c r="J140" i="13"/>
  <c r="A140" i="13"/>
  <c r="M139" i="13"/>
  <c r="L139" i="13"/>
  <c r="K139" i="13"/>
  <c r="J139" i="13"/>
  <c r="A139" i="13"/>
  <c r="M138" i="13"/>
  <c r="L138" i="13"/>
  <c r="K138" i="13"/>
  <c r="J138" i="13"/>
  <c r="A138" i="13"/>
  <c r="M137" i="13"/>
  <c r="L137" i="13"/>
  <c r="K137" i="13"/>
  <c r="J137" i="13"/>
  <c r="A137" i="13"/>
  <c r="M136" i="13"/>
  <c r="L136" i="13"/>
  <c r="K136" i="13"/>
  <c r="J136" i="13"/>
  <c r="A136" i="13"/>
  <c r="M135" i="13"/>
  <c r="L135" i="13"/>
  <c r="K135" i="13"/>
  <c r="J135" i="13"/>
  <c r="A135" i="13"/>
  <c r="M134" i="13"/>
  <c r="L134" i="13"/>
  <c r="K134" i="13"/>
  <c r="J134" i="13"/>
  <c r="A134" i="13"/>
  <c r="M133" i="13"/>
  <c r="L133" i="13"/>
  <c r="K133" i="13"/>
  <c r="J133" i="13"/>
  <c r="A133" i="13"/>
  <c r="M132" i="13"/>
  <c r="L132" i="13"/>
  <c r="K132" i="13"/>
  <c r="J132" i="13"/>
  <c r="A132" i="13"/>
  <c r="M131" i="13"/>
  <c r="L131" i="13"/>
  <c r="K131" i="13"/>
  <c r="J131" i="13"/>
  <c r="A131" i="13"/>
  <c r="M130" i="13"/>
  <c r="L130" i="13"/>
  <c r="K130" i="13"/>
  <c r="J130" i="13"/>
  <c r="A130" i="13"/>
  <c r="M129" i="13"/>
  <c r="L129" i="13"/>
  <c r="K129" i="13"/>
  <c r="J129" i="13"/>
  <c r="A129" i="13"/>
  <c r="M128" i="13"/>
  <c r="L128" i="13"/>
  <c r="K128" i="13"/>
  <c r="J128" i="13"/>
  <c r="A128" i="13"/>
  <c r="M127" i="13"/>
  <c r="L127" i="13"/>
  <c r="K127" i="13"/>
  <c r="J127" i="13"/>
  <c r="A127" i="13"/>
  <c r="M126" i="13"/>
  <c r="L126" i="13"/>
  <c r="K126" i="13"/>
  <c r="J126" i="13"/>
  <c r="A126" i="13"/>
  <c r="M125" i="13"/>
  <c r="L125" i="13"/>
  <c r="K125" i="13"/>
  <c r="J125" i="13"/>
  <c r="A125" i="13"/>
  <c r="M124" i="13"/>
  <c r="L124" i="13"/>
  <c r="K124" i="13"/>
  <c r="J124" i="13"/>
  <c r="A124" i="13"/>
  <c r="M123" i="13"/>
  <c r="L123" i="13"/>
  <c r="K123" i="13"/>
  <c r="J123" i="13"/>
  <c r="A123" i="13"/>
  <c r="M122" i="13"/>
  <c r="L122" i="13"/>
  <c r="K122" i="13"/>
  <c r="J122" i="13"/>
  <c r="A122" i="13"/>
  <c r="M121" i="13"/>
  <c r="L121" i="13"/>
  <c r="K121" i="13"/>
  <c r="J121" i="13"/>
  <c r="A121" i="13"/>
  <c r="M120" i="13"/>
  <c r="L120" i="13"/>
  <c r="K120" i="13"/>
  <c r="J120" i="13"/>
  <c r="A120" i="13"/>
  <c r="M119" i="13"/>
  <c r="L119" i="13"/>
  <c r="K119" i="13"/>
  <c r="J119" i="13"/>
  <c r="A119" i="13"/>
  <c r="M118" i="13"/>
  <c r="L118" i="13"/>
  <c r="K118" i="13"/>
  <c r="J118" i="13"/>
  <c r="A118" i="13"/>
  <c r="M117" i="13"/>
  <c r="L117" i="13"/>
  <c r="K117" i="13"/>
  <c r="J117" i="13"/>
  <c r="A117" i="13"/>
  <c r="M116" i="13"/>
  <c r="L116" i="13"/>
  <c r="K116" i="13"/>
  <c r="J116" i="13"/>
  <c r="A116" i="13"/>
  <c r="M115" i="13"/>
  <c r="L115" i="13"/>
  <c r="K115" i="13"/>
  <c r="J115" i="13"/>
  <c r="A115" i="13"/>
  <c r="M114" i="13"/>
  <c r="L114" i="13"/>
  <c r="K114" i="13"/>
  <c r="J114" i="13"/>
  <c r="A114" i="13"/>
  <c r="M113" i="13"/>
  <c r="L113" i="13"/>
  <c r="K113" i="13"/>
  <c r="J113" i="13"/>
  <c r="A113" i="13"/>
  <c r="M112" i="13"/>
  <c r="L112" i="13"/>
  <c r="K112" i="13"/>
  <c r="J112" i="13"/>
  <c r="A112" i="13"/>
  <c r="M111" i="13"/>
  <c r="L111" i="13"/>
  <c r="K111" i="13"/>
  <c r="J111" i="13"/>
  <c r="A111" i="13"/>
  <c r="M110" i="13"/>
  <c r="L110" i="13"/>
  <c r="K110" i="13"/>
  <c r="J110" i="13"/>
  <c r="A110" i="13"/>
  <c r="M109" i="13"/>
  <c r="L109" i="13"/>
  <c r="K109" i="13"/>
  <c r="J109" i="13"/>
  <c r="A109" i="13"/>
  <c r="M108" i="13"/>
  <c r="L108" i="13"/>
  <c r="K108" i="13"/>
  <c r="J108" i="13"/>
  <c r="A108" i="13"/>
  <c r="M107" i="13"/>
  <c r="L107" i="13"/>
  <c r="K107" i="13"/>
  <c r="J107" i="13"/>
  <c r="A107" i="13"/>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M85" i="9"/>
  <c r="A15" i="9"/>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C4"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A8" i="13"/>
  <c r="K8" i="13"/>
  <c r="L8" i="13"/>
  <c r="M8" i="13"/>
  <c r="A9" i="13"/>
  <c r="K9" i="13"/>
  <c r="L9" i="13"/>
  <c r="M9" i="13"/>
  <c r="A10" i="13"/>
  <c r="K10" i="13"/>
  <c r="L10" i="13"/>
  <c r="M10" i="13"/>
  <c r="A11" i="13"/>
  <c r="K11" i="13"/>
  <c r="L11" i="13"/>
  <c r="M11" i="13"/>
  <c r="A12" i="13"/>
  <c r="K12" i="13"/>
  <c r="L12" i="13"/>
  <c r="M12" i="13"/>
  <c r="A13" i="13"/>
  <c r="K13" i="13"/>
  <c r="L13" i="13"/>
  <c r="M13" i="13"/>
  <c r="A14" i="13"/>
  <c r="K14" i="13"/>
  <c r="L14" i="13"/>
  <c r="M14" i="13"/>
  <c r="A15" i="13"/>
  <c r="K15" i="13"/>
  <c r="L15" i="13"/>
  <c r="M15" i="13"/>
  <c r="A16" i="13"/>
  <c r="K16" i="13"/>
  <c r="L16" i="13"/>
  <c r="M16" i="13"/>
  <c r="A17" i="13"/>
  <c r="K17" i="13"/>
  <c r="L17" i="13"/>
  <c r="M17" i="13"/>
  <c r="A18" i="13"/>
  <c r="K18" i="13"/>
  <c r="L18" i="13"/>
  <c r="M18" i="13"/>
  <c r="A19" i="13"/>
  <c r="K19" i="13"/>
  <c r="L19" i="13"/>
  <c r="M19" i="13"/>
  <c r="A20" i="13"/>
  <c r="K20" i="13"/>
  <c r="L20" i="13"/>
  <c r="M20" i="13"/>
  <c r="A21" i="13"/>
  <c r="K21" i="13"/>
  <c r="L21" i="13"/>
  <c r="M21" i="13"/>
  <c r="A22" i="13"/>
  <c r="K22" i="13"/>
  <c r="L22" i="13"/>
  <c r="M22" i="13"/>
  <c r="A23" i="13"/>
  <c r="K23" i="13"/>
  <c r="L23" i="13"/>
  <c r="M23" i="13"/>
  <c r="A24" i="13"/>
  <c r="K24" i="13"/>
  <c r="L24" i="13"/>
  <c r="M24" i="13"/>
  <c r="A25" i="13"/>
  <c r="K25" i="13"/>
  <c r="L25" i="13"/>
  <c r="M25" i="13"/>
  <c r="A26" i="13"/>
  <c r="K26" i="13"/>
  <c r="L26" i="13"/>
  <c r="M26" i="13"/>
  <c r="A27" i="13"/>
  <c r="K27" i="13"/>
  <c r="L27" i="13"/>
  <c r="M27" i="13"/>
  <c r="A28" i="13"/>
  <c r="K28" i="13"/>
  <c r="L28" i="13"/>
  <c r="M28" i="13"/>
  <c r="A29" i="13"/>
  <c r="K29" i="13"/>
  <c r="L29" i="13"/>
  <c r="M29" i="13"/>
  <c r="A30" i="13"/>
  <c r="K30" i="13"/>
  <c r="L30" i="13"/>
  <c r="M30" i="13"/>
  <c r="A31" i="13"/>
  <c r="K31" i="13"/>
  <c r="L31" i="13"/>
  <c r="M31" i="13"/>
  <c r="A32" i="13"/>
  <c r="K32" i="13"/>
  <c r="L32" i="13"/>
  <c r="M32" i="13"/>
  <c r="A33" i="13"/>
  <c r="K33" i="13"/>
  <c r="L33" i="13"/>
  <c r="M33" i="13"/>
  <c r="A34" i="13"/>
  <c r="K34" i="13"/>
  <c r="L34" i="13"/>
  <c r="M34" i="13"/>
  <c r="A35" i="13"/>
  <c r="K35" i="13"/>
  <c r="L35" i="13"/>
  <c r="M35" i="13"/>
  <c r="A36" i="13"/>
  <c r="K36" i="13"/>
  <c r="L36" i="13"/>
  <c r="M36" i="13"/>
  <c r="A37" i="13"/>
  <c r="K37" i="13"/>
  <c r="L37" i="13"/>
  <c r="M37" i="13"/>
  <c r="A38" i="13"/>
  <c r="K38" i="13"/>
  <c r="L38" i="13"/>
  <c r="M38" i="13"/>
  <c r="A39" i="13"/>
  <c r="K39" i="13"/>
  <c r="L39" i="13"/>
  <c r="M39" i="13"/>
  <c r="A40" i="13"/>
  <c r="K40" i="13"/>
  <c r="L40" i="13"/>
  <c r="M40" i="13"/>
  <c r="A41" i="13"/>
  <c r="K41" i="13"/>
  <c r="L41" i="13"/>
  <c r="M41" i="13"/>
  <c r="A42" i="13"/>
  <c r="K42" i="13"/>
  <c r="L42" i="13"/>
  <c r="M42" i="13"/>
  <c r="A43" i="13"/>
  <c r="K43" i="13"/>
  <c r="L43" i="13"/>
  <c r="M43" i="13"/>
  <c r="A44" i="13"/>
  <c r="K44" i="13"/>
  <c r="L44" i="13"/>
  <c r="M44" i="13"/>
  <c r="A45" i="13"/>
  <c r="K45" i="13"/>
  <c r="L45" i="13"/>
  <c r="M45" i="13"/>
  <c r="A46" i="13"/>
  <c r="K46" i="13"/>
  <c r="L46" i="13"/>
  <c r="M46" i="13"/>
  <c r="A47" i="13"/>
  <c r="K47" i="13"/>
  <c r="L47" i="13"/>
  <c r="M47" i="13"/>
  <c r="A48" i="13"/>
  <c r="K48" i="13"/>
  <c r="L48" i="13"/>
  <c r="M48" i="13"/>
  <c r="A49" i="13"/>
  <c r="K49" i="13"/>
  <c r="L49" i="13"/>
  <c r="M49" i="13"/>
  <c r="A50" i="13"/>
  <c r="K50" i="13"/>
  <c r="L50" i="13"/>
  <c r="M50" i="13"/>
  <c r="A51" i="13"/>
  <c r="K51" i="13"/>
  <c r="L51" i="13"/>
  <c r="M51" i="13"/>
  <c r="A52" i="13"/>
  <c r="K52" i="13"/>
  <c r="L52" i="13"/>
  <c r="M52" i="13"/>
  <c r="A53" i="13"/>
  <c r="K53" i="13"/>
  <c r="L53" i="13"/>
  <c r="M53" i="13"/>
  <c r="A54" i="13"/>
  <c r="K54" i="13"/>
  <c r="L54" i="13"/>
  <c r="M54" i="13"/>
  <c r="A55" i="13"/>
  <c r="K55" i="13"/>
  <c r="L55" i="13"/>
  <c r="M55" i="13"/>
  <c r="A56" i="13"/>
  <c r="K56" i="13"/>
  <c r="L56" i="13"/>
  <c r="M56" i="13"/>
  <c r="A57" i="13"/>
  <c r="K57" i="13"/>
  <c r="L57" i="13"/>
  <c r="M57" i="13"/>
  <c r="A58" i="13"/>
  <c r="K58" i="13"/>
  <c r="L58" i="13"/>
  <c r="M58" i="13"/>
  <c r="A59" i="13"/>
  <c r="K59" i="13"/>
  <c r="L59" i="13"/>
  <c r="M59" i="13"/>
  <c r="A60" i="13"/>
  <c r="K60" i="13"/>
  <c r="L60" i="13"/>
  <c r="M60" i="13"/>
  <c r="A61" i="13"/>
  <c r="K61" i="13"/>
  <c r="L61" i="13"/>
  <c r="M61" i="13"/>
  <c r="A62" i="13"/>
  <c r="K62" i="13"/>
  <c r="L62" i="13"/>
  <c r="M62" i="13"/>
  <c r="A63" i="13"/>
  <c r="K63" i="13"/>
  <c r="L63" i="13"/>
  <c r="M63" i="13"/>
  <c r="A64" i="13"/>
  <c r="K64" i="13"/>
  <c r="L64" i="13"/>
  <c r="M64" i="13"/>
  <c r="A65" i="13"/>
  <c r="K65" i="13"/>
  <c r="L65" i="13"/>
  <c r="M65" i="13"/>
  <c r="A66" i="13"/>
  <c r="K66" i="13"/>
  <c r="L66" i="13"/>
  <c r="M66" i="13"/>
  <c r="A67" i="13"/>
  <c r="K67" i="13"/>
  <c r="L67" i="13"/>
  <c r="M67" i="13"/>
  <c r="A68" i="13"/>
  <c r="K68" i="13"/>
  <c r="L68" i="13"/>
  <c r="M68" i="13"/>
  <c r="A69" i="13"/>
  <c r="K69" i="13"/>
  <c r="L69" i="13"/>
  <c r="M69" i="13"/>
  <c r="A70" i="13"/>
  <c r="K70" i="13"/>
  <c r="L70" i="13"/>
  <c r="M70" i="13"/>
  <c r="A71" i="13"/>
  <c r="K71" i="13"/>
  <c r="L71" i="13"/>
  <c r="M71" i="13"/>
  <c r="A72" i="13"/>
  <c r="K72" i="13"/>
  <c r="L72" i="13"/>
  <c r="M72" i="13"/>
  <c r="A73" i="13"/>
  <c r="K73" i="13"/>
  <c r="L73" i="13"/>
  <c r="M73" i="13"/>
  <c r="A74" i="13"/>
  <c r="K74" i="13"/>
  <c r="L74" i="13"/>
  <c r="M74" i="13"/>
  <c r="A75" i="13"/>
  <c r="K75" i="13"/>
  <c r="L75" i="13"/>
  <c r="M75" i="13"/>
  <c r="A76" i="13"/>
  <c r="K76" i="13"/>
  <c r="L76" i="13"/>
  <c r="M76" i="13"/>
  <c r="A77" i="13"/>
  <c r="K77" i="13"/>
  <c r="L77" i="13"/>
  <c r="M77" i="13"/>
  <c r="A78" i="13"/>
  <c r="K78" i="13"/>
  <c r="L78" i="13"/>
  <c r="M78" i="13"/>
  <c r="A79" i="13"/>
  <c r="K79" i="13"/>
  <c r="L79" i="13"/>
  <c r="M79" i="13"/>
  <c r="A80" i="13"/>
  <c r="K80" i="13"/>
  <c r="L80" i="13"/>
  <c r="M80" i="13"/>
  <c r="A81" i="13"/>
  <c r="K81" i="13"/>
  <c r="L81" i="13"/>
  <c r="M81" i="13"/>
  <c r="A82" i="13"/>
  <c r="K82" i="13"/>
  <c r="L82" i="13"/>
  <c r="M82" i="13"/>
  <c r="A83" i="13"/>
  <c r="K83" i="13"/>
  <c r="L83" i="13"/>
  <c r="M83" i="13"/>
  <c r="A84" i="13"/>
  <c r="K84" i="13"/>
  <c r="L84" i="13"/>
  <c r="M84" i="13"/>
  <c r="A85" i="13"/>
  <c r="K85" i="13"/>
  <c r="L85" i="13"/>
  <c r="M85" i="13"/>
  <c r="A86" i="13"/>
  <c r="K86" i="13"/>
  <c r="L86" i="13"/>
  <c r="M86" i="13"/>
  <c r="A87" i="13"/>
  <c r="K87" i="13"/>
  <c r="L87" i="13"/>
  <c r="M87" i="13"/>
  <c r="A88" i="13"/>
  <c r="K88" i="13"/>
  <c r="L88" i="13"/>
  <c r="M88" i="13"/>
  <c r="A89" i="13"/>
  <c r="K89" i="13"/>
  <c r="L89" i="13"/>
  <c r="M89" i="13"/>
  <c r="A90" i="13"/>
  <c r="K90" i="13"/>
  <c r="L90" i="13"/>
  <c r="M90" i="13"/>
  <c r="A91" i="13"/>
  <c r="K91" i="13"/>
  <c r="L91" i="13"/>
  <c r="M91" i="13"/>
  <c r="A92" i="13"/>
  <c r="K92" i="13"/>
  <c r="L92" i="13"/>
  <c r="M92" i="13"/>
  <c r="A93" i="13"/>
  <c r="K93" i="13"/>
  <c r="L93" i="13"/>
  <c r="M93" i="13"/>
  <c r="A94" i="13"/>
  <c r="K94" i="13"/>
  <c r="L94" i="13"/>
  <c r="M94" i="13"/>
  <c r="A95" i="13"/>
  <c r="K95" i="13"/>
  <c r="L95" i="13"/>
  <c r="M95" i="13"/>
  <c r="A96" i="13"/>
  <c r="K96" i="13"/>
  <c r="L96" i="13"/>
  <c r="M96" i="13"/>
  <c r="A97" i="13"/>
  <c r="K97" i="13"/>
  <c r="L97" i="13"/>
  <c r="M97" i="13"/>
  <c r="A98" i="13"/>
  <c r="K98" i="13"/>
  <c r="L98" i="13"/>
  <c r="M98" i="13"/>
  <c r="A99" i="13"/>
  <c r="K99" i="13"/>
  <c r="L99" i="13"/>
  <c r="M99" i="13"/>
  <c r="A100" i="13"/>
  <c r="K100" i="13"/>
  <c r="L100" i="13"/>
  <c r="M100" i="13"/>
  <c r="A101" i="13"/>
  <c r="K101" i="13"/>
  <c r="L101" i="13"/>
  <c r="M101" i="13"/>
  <c r="A102" i="13"/>
  <c r="K102" i="13"/>
  <c r="L102" i="13"/>
  <c r="M102" i="13"/>
  <c r="A103" i="13"/>
  <c r="K103" i="13"/>
  <c r="L103" i="13"/>
  <c r="M103" i="13"/>
  <c r="A104" i="13"/>
  <c r="K104" i="13"/>
  <c r="L104" i="13"/>
  <c r="M104" i="13"/>
  <c r="A105" i="13"/>
  <c r="K105" i="13"/>
  <c r="L105" i="13"/>
  <c r="M105" i="13"/>
  <c r="A106" i="13"/>
  <c r="K106" i="13"/>
  <c r="L106" i="13"/>
  <c r="M106" i="13"/>
  <c r="C11" i="9"/>
  <c r="K30" i="9"/>
  <c r="M30" i="9"/>
  <c r="K31" i="9"/>
  <c r="M31" i="9"/>
  <c r="K32" i="9"/>
  <c r="M32" i="9"/>
  <c r="K33" i="9"/>
  <c r="M33" i="9"/>
  <c r="K34" i="9"/>
  <c r="M34" i="9"/>
  <c r="K35" i="9"/>
  <c r="M35" i="9"/>
  <c r="K36" i="9"/>
  <c r="M36" i="9"/>
  <c r="K37" i="9"/>
  <c r="M37" i="9"/>
  <c r="K38" i="9"/>
  <c r="M38" i="9"/>
  <c r="K39" i="9"/>
  <c r="M39" i="9"/>
  <c r="K40" i="9"/>
  <c r="M40" i="9"/>
  <c r="K41" i="9"/>
  <c r="M41" i="9"/>
  <c r="K42" i="9"/>
  <c r="M42" i="9"/>
  <c r="K43" i="9"/>
  <c r="M43" i="9"/>
  <c r="K44" i="9"/>
  <c r="M44" i="9"/>
  <c r="K45" i="9"/>
  <c r="M45" i="9"/>
  <c r="K46" i="9"/>
  <c r="M46" i="9"/>
  <c r="K47" i="9"/>
  <c r="M47" i="9"/>
  <c r="K48" i="9"/>
  <c r="M48" i="9"/>
  <c r="K49" i="9"/>
  <c r="M49" i="9"/>
  <c r="K50" i="9"/>
  <c r="M50" i="9"/>
  <c r="K51" i="9"/>
  <c r="M51" i="9"/>
  <c r="K52" i="9"/>
  <c r="M52" i="9"/>
  <c r="K53" i="9"/>
  <c r="M53" i="9"/>
  <c r="K54" i="9"/>
  <c r="M54" i="9"/>
  <c r="K55" i="9"/>
  <c r="M55" i="9"/>
  <c r="K56" i="9"/>
  <c r="M56" i="9"/>
  <c r="K57" i="9"/>
  <c r="M57" i="9"/>
  <c r="K58" i="9"/>
  <c r="M58" i="9"/>
  <c r="K59" i="9"/>
  <c r="M59" i="9"/>
  <c r="K60" i="9"/>
  <c r="M60" i="9"/>
  <c r="K61" i="9"/>
  <c r="M61" i="9"/>
  <c r="K62" i="9"/>
  <c r="M62" i="9"/>
  <c r="K63" i="9"/>
  <c r="M63" i="9"/>
  <c r="K64" i="9"/>
  <c r="M64" i="9"/>
  <c r="K65" i="9"/>
  <c r="M65" i="9"/>
  <c r="K66" i="9"/>
  <c r="M66" i="9"/>
  <c r="K67" i="9"/>
  <c r="M67" i="9"/>
  <c r="K68" i="9"/>
  <c r="M68" i="9"/>
  <c r="K69" i="9"/>
  <c r="M69" i="9"/>
  <c r="K70" i="9"/>
  <c r="M70" i="9"/>
  <c r="K71" i="9"/>
  <c r="M71" i="9"/>
  <c r="K72" i="9"/>
  <c r="M72" i="9"/>
  <c r="K73" i="9"/>
  <c r="M73" i="9"/>
  <c r="K74" i="9"/>
  <c r="M74" i="9"/>
  <c r="K75" i="9"/>
  <c r="M75" i="9"/>
  <c r="K76" i="9"/>
  <c r="M76" i="9"/>
  <c r="K77" i="9"/>
  <c r="M77" i="9"/>
  <c r="K78" i="9"/>
  <c r="M78" i="9"/>
  <c r="K79" i="9"/>
  <c r="M79" i="9"/>
  <c r="K80" i="9"/>
  <c r="M80" i="9"/>
  <c r="K81" i="9"/>
  <c r="M81" i="9"/>
  <c r="K82" i="9"/>
  <c r="M82" i="9"/>
  <c r="K83" i="9"/>
  <c r="M83" i="9"/>
  <c r="K84" i="9"/>
  <c r="M84" i="9"/>
  <c r="K85" i="9"/>
  <c r="Q8" i="13" l="1"/>
  <c r="W8" i="13" s="1"/>
  <c r="Q29" i="13"/>
  <c r="W29" i="13" s="1"/>
  <c r="Q27" i="13"/>
  <c r="W27" i="13" s="1"/>
  <c r="Q12" i="13"/>
  <c r="Q73" i="13"/>
  <c r="W73" i="13" s="1"/>
  <c r="Q67" i="13"/>
  <c r="W67" i="13" s="1"/>
  <c r="Q64" i="13"/>
  <c r="W64" i="13" s="1"/>
  <c r="Q58" i="13"/>
  <c r="W58" i="13" s="1"/>
  <c r="Q51" i="13"/>
  <c r="W51" i="13" s="1"/>
  <c r="Q78" i="13"/>
  <c r="W78" i="13" s="1"/>
  <c r="Q70" i="13"/>
  <c r="W70" i="13" s="1"/>
  <c r="Q65" i="13"/>
  <c r="W65" i="13" s="1"/>
  <c r="Q63" i="13"/>
  <c r="W63" i="13" s="1"/>
  <c r="Q47" i="13"/>
  <c r="W47" i="13" s="1"/>
  <c r="Q39" i="13"/>
  <c r="W39" i="13" s="1"/>
  <c r="Q35" i="13"/>
  <c r="W35" i="13" s="1"/>
  <c r="Q26" i="13"/>
  <c r="W26" i="13" s="1"/>
  <c r="Q24" i="13"/>
  <c r="W24" i="13" s="1"/>
  <c r="Q19" i="13"/>
  <c r="W19" i="13" s="1"/>
  <c r="W12" i="13"/>
  <c r="Q42" i="13"/>
  <c r="W42" i="13" s="1"/>
  <c r="Q38" i="13"/>
  <c r="W38" i="13" s="1"/>
  <c r="Q34" i="13"/>
  <c r="W34" i="13" s="1"/>
  <c r="Q25" i="13"/>
  <c r="W25" i="13" s="1"/>
  <c r="Q45" i="13"/>
  <c r="W45" i="13" s="1"/>
  <c r="Q30" i="13"/>
  <c r="W30" i="13" s="1"/>
  <c r="Q37" i="13"/>
  <c r="W37" i="13" s="1"/>
  <c r="Q76" i="13"/>
  <c r="W76" i="13" s="1"/>
  <c r="Q55" i="13"/>
  <c r="W55" i="13" s="1"/>
  <c r="Q50" i="13"/>
  <c r="W50" i="13" s="1"/>
  <c r="Q49" i="13"/>
  <c r="W49" i="13" s="1"/>
  <c r="Q48" i="13"/>
  <c r="W48" i="13" s="1"/>
  <c r="Q44" i="13"/>
  <c r="W44" i="13" s="1"/>
  <c r="Q40" i="13"/>
  <c r="W40" i="13" s="1"/>
  <c r="Q31" i="13"/>
  <c r="W31" i="13" s="1"/>
  <c r="Q18" i="13"/>
  <c r="W18" i="13" s="1"/>
  <c r="Q13" i="13"/>
  <c r="W13" i="13" s="1"/>
  <c r="Q10" i="13"/>
  <c r="W10" i="13" s="1"/>
  <c r="U11" i="9"/>
  <c r="AE11" i="9"/>
  <c r="N4" i="13"/>
  <c r="Q68" i="13"/>
  <c r="W68" i="13" s="1"/>
  <c r="Q60" i="13"/>
  <c r="W60" i="13" s="1"/>
  <c r="Q46" i="13"/>
  <c r="W46" i="13" s="1"/>
  <c r="Q41" i="13"/>
  <c r="W41" i="13" s="1"/>
  <c r="Q32" i="13"/>
  <c r="W32" i="13" s="1"/>
  <c r="Q28" i="13"/>
  <c r="W28" i="13" s="1"/>
  <c r="Q21" i="13"/>
  <c r="W21" i="13" s="1"/>
  <c r="Q74" i="13"/>
  <c r="W74" i="13" s="1"/>
  <c r="Q72" i="13"/>
  <c r="W72" i="13" s="1"/>
  <c r="Q56" i="13"/>
  <c r="W56" i="13" s="1"/>
  <c r="Q54" i="13"/>
  <c r="W54" i="13" s="1"/>
  <c r="Q52" i="13"/>
  <c r="W52" i="13" s="1"/>
  <c r="Q43" i="13"/>
  <c r="W43" i="13" s="1"/>
  <c r="Q17" i="13"/>
  <c r="W17" i="13" s="1"/>
  <c r="Q16" i="13"/>
  <c r="W16" i="13" s="1"/>
  <c r="Q15" i="13"/>
  <c r="W15" i="13" s="1"/>
  <c r="Q69" i="13"/>
  <c r="W69" i="13" s="1"/>
  <c r="Q61" i="13"/>
  <c r="W61" i="13" s="1"/>
  <c r="Q36" i="13"/>
  <c r="W36" i="13" s="1"/>
  <c r="Q33" i="13"/>
  <c r="W33" i="13" s="1"/>
  <c r="Q20" i="13"/>
  <c r="W20" i="13" s="1"/>
  <c r="Q14" i="13"/>
  <c r="W14" i="13" s="1"/>
  <c r="Q71" i="13"/>
  <c r="W71" i="13" s="1"/>
  <c r="Q66" i="13"/>
  <c r="W66" i="13" s="1"/>
  <c r="V4" i="13"/>
  <c r="O4" i="13"/>
  <c r="AB11" i="9"/>
  <c r="Q53" i="13"/>
  <c r="W53" i="13" s="1"/>
  <c r="R4" i="13"/>
  <c r="Q77" i="13"/>
  <c r="W77" i="13" s="1"/>
  <c r="Q59" i="13"/>
  <c r="W59" i="13" s="1"/>
  <c r="Q23" i="13"/>
  <c r="W23" i="13" s="1"/>
  <c r="Q22" i="13"/>
  <c r="W22" i="13" s="1"/>
  <c r="Q11" i="13"/>
  <c r="W11" i="13" s="1"/>
  <c r="Q9" i="13"/>
  <c r="W9" i="13" s="1"/>
  <c r="Q75" i="13"/>
  <c r="W75" i="13" s="1"/>
  <c r="Q62" i="13"/>
  <c r="W62" i="13" s="1"/>
  <c r="Q57" i="13"/>
  <c r="W57" i="13" s="1"/>
  <c r="T11" i="9"/>
  <c r="X8" i="9" l="1"/>
  <c r="X15" i="9" s="1"/>
  <c r="V15" i="9"/>
  <c r="V85" i="9"/>
  <c r="V77" i="9"/>
  <c r="V69" i="9"/>
  <c r="V61" i="9"/>
  <c r="V53" i="9"/>
  <c r="V45" i="9"/>
  <c r="V37" i="9"/>
  <c r="V29" i="9"/>
  <c r="V21" i="9"/>
  <c r="V84" i="9"/>
  <c r="V76" i="9"/>
  <c r="V68" i="9"/>
  <c r="V60" i="9"/>
  <c r="V52" i="9"/>
  <c r="V44" i="9"/>
  <c r="V36" i="9"/>
  <c r="V28" i="9"/>
  <c r="V20" i="9"/>
  <c r="V79" i="9"/>
  <c r="V63" i="9"/>
  <c r="V43" i="9"/>
  <c r="V27" i="9"/>
  <c r="V82" i="9"/>
  <c r="V66" i="9"/>
  <c r="V50" i="9"/>
  <c r="V34" i="9"/>
  <c r="V83" i="9"/>
  <c r="V67" i="9"/>
  <c r="V55" i="9"/>
  <c r="V39" i="9"/>
  <c r="V23" i="9"/>
  <c r="V70" i="9"/>
  <c r="V54" i="9"/>
  <c r="V38" i="9"/>
  <c r="V26" i="9"/>
  <c r="V81" i="9"/>
  <c r="V73" i="9"/>
  <c r="V65" i="9"/>
  <c r="V57" i="9"/>
  <c r="V49" i="9"/>
  <c r="V41" i="9"/>
  <c r="V33" i="9"/>
  <c r="V25" i="9"/>
  <c r="V17" i="9"/>
  <c r="V80" i="9"/>
  <c r="V72" i="9"/>
  <c r="V64" i="9"/>
  <c r="V56" i="9"/>
  <c r="V48" i="9"/>
  <c r="V40" i="9"/>
  <c r="V32" i="9"/>
  <c r="V24" i="9"/>
  <c r="V16" i="9"/>
  <c r="V71" i="9"/>
  <c r="V51" i="9"/>
  <c r="V35" i="9"/>
  <c r="V19" i="9"/>
  <c r="V74" i="9"/>
  <c r="V58" i="9"/>
  <c r="V42" i="9"/>
  <c r="V22" i="9"/>
  <c r="V75" i="9"/>
  <c r="V59" i="9"/>
  <c r="V47" i="9"/>
  <c r="V31" i="9"/>
  <c r="V78" i="9"/>
  <c r="V62" i="9"/>
  <c r="V46" i="9"/>
  <c r="V30" i="9"/>
  <c r="V18" i="9"/>
  <c r="W4" i="13"/>
  <c r="Q4" i="13"/>
  <c r="X85" i="9" l="1"/>
  <c r="Y85" i="9" s="1"/>
  <c r="X69" i="9"/>
  <c r="Y69" i="9" s="1"/>
  <c r="X53" i="9"/>
  <c r="Y53" i="9" s="1"/>
  <c r="X37" i="9"/>
  <c r="Y37" i="9" s="1"/>
  <c r="X21" i="9"/>
  <c r="Y21" i="9" s="1"/>
  <c r="X67" i="9"/>
  <c r="Y67" i="9" s="1"/>
  <c r="X31" i="9"/>
  <c r="Y31" i="9" s="1"/>
  <c r="X62" i="9"/>
  <c r="Y62" i="9" s="1"/>
  <c r="X34" i="9"/>
  <c r="Y34" i="9" s="1"/>
  <c r="X80" i="9"/>
  <c r="Y80" i="9" s="1"/>
  <c r="X64" i="9"/>
  <c r="Y64" i="9" s="1"/>
  <c r="X48" i="9"/>
  <c r="Y48" i="9" s="1"/>
  <c r="X32" i="9"/>
  <c r="Y32" i="9" s="1"/>
  <c r="X55" i="9"/>
  <c r="Y55" i="9" s="1"/>
  <c r="X27" i="9"/>
  <c r="Y27" i="9" s="1"/>
  <c r="X66" i="9"/>
  <c r="Y66" i="9" s="1"/>
  <c r="X30" i="9"/>
  <c r="Y30" i="9" s="1"/>
  <c r="X81" i="9"/>
  <c r="Y81" i="9" s="1"/>
  <c r="X65" i="9"/>
  <c r="Y65" i="9" s="1"/>
  <c r="X49" i="9"/>
  <c r="Y49" i="9" s="1"/>
  <c r="X33" i="9"/>
  <c r="X16" i="9"/>
  <c r="Y16" i="9" s="1"/>
  <c r="X59" i="9"/>
  <c r="Y59" i="9" s="1"/>
  <c r="X23" i="9"/>
  <c r="Y23" i="9" s="1"/>
  <c r="X58" i="9"/>
  <c r="Y58" i="9" s="1"/>
  <c r="X26" i="9"/>
  <c r="Y26" i="9" s="1"/>
  <c r="X76" i="9"/>
  <c r="Y76" i="9" s="1"/>
  <c r="X60" i="9"/>
  <c r="Y60" i="9" s="1"/>
  <c r="X44" i="9"/>
  <c r="Y44" i="9" s="1"/>
  <c r="X28" i="9"/>
  <c r="Y28" i="9" s="1"/>
  <c r="X79" i="9"/>
  <c r="Y79" i="9" s="1"/>
  <c r="X47" i="9"/>
  <c r="Y47" i="9" s="1"/>
  <c r="X19" i="9"/>
  <c r="Y19" i="9" s="1"/>
  <c r="X54" i="9"/>
  <c r="Y54" i="9" s="1"/>
  <c r="X22" i="9"/>
  <c r="Y22" i="9" s="1"/>
  <c r="X77" i="9"/>
  <c r="Y77" i="9" s="1"/>
  <c r="X61" i="9"/>
  <c r="Y61" i="9" s="1"/>
  <c r="X45" i="9"/>
  <c r="Y45" i="9" s="1"/>
  <c r="X29" i="9"/>
  <c r="Y29" i="9" s="1"/>
  <c r="X83" i="9"/>
  <c r="Y83" i="9" s="1"/>
  <c r="X51" i="9"/>
  <c r="Y51" i="9" s="1"/>
  <c r="X82" i="9"/>
  <c r="Y82" i="9" s="1"/>
  <c r="X50" i="9"/>
  <c r="Y50" i="9" s="1"/>
  <c r="X17" i="9"/>
  <c r="Y17" i="9" s="1"/>
  <c r="X72" i="9"/>
  <c r="Y72" i="9" s="1"/>
  <c r="X56" i="9"/>
  <c r="Y56" i="9" s="1"/>
  <c r="X40" i="9"/>
  <c r="Y40" i="9" s="1"/>
  <c r="X24" i="9"/>
  <c r="Y24" i="9" s="1"/>
  <c r="X71" i="9"/>
  <c r="Y71" i="9" s="1"/>
  <c r="X43" i="9"/>
  <c r="Y43" i="9" s="1"/>
  <c r="X78" i="9"/>
  <c r="Y78" i="9" s="1"/>
  <c r="X46" i="9"/>
  <c r="Y46" i="9" s="1"/>
  <c r="X18" i="9"/>
  <c r="Y18" i="9" s="1"/>
  <c r="X73" i="9"/>
  <c r="Y73" i="9" s="1"/>
  <c r="X57" i="9"/>
  <c r="Y57" i="9" s="1"/>
  <c r="X41" i="9"/>
  <c r="Y41" i="9" s="1"/>
  <c r="X25" i="9"/>
  <c r="Y25" i="9" s="1"/>
  <c r="X75" i="9"/>
  <c r="Y75" i="9" s="1"/>
  <c r="X39" i="9"/>
  <c r="Y39" i="9" s="1"/>
  <c r="X70" i="9"/>
  <c r="Y70" i="9" s="1"/>
  <c r="X42" i="9"/>
  <c r="Y42" i="9" s="1"/>
  <c r="X84" i="9"/>
  <c r="Y84" i="9" s="1"/>
  <c r="X68" i="9"/>
  <c r="Y68" i="9" s="1"/>
  <c r="X52" i="9"/>
  <c r="Y52" i="9" s="1"/>
  <c r="X36" i="9"/>
  <c r="Y36" i="9" s="1"/>
  <c r="X20" i="9"/>
  <c r="Y20" i="9" s="1"/>
  <c r="X63" i="9"/>
  <c r="Y63" i="9" s="1"/>
  <c r="X35" i="9"/>
  <c r="Y35" i="9" s="1"/>
  <c r="X74" i="9"/>
  <c r="Y74" i="9" s="1"/>
  <c r="X38" i="9"/>
  <c r="Y38" i="9" s="1"/>
  <c r="Y33" i="9"/>
  <c r="Y15" i="9"/>
  <c r="Z15" i="9" s="1"/>
  <c r="V11" i="9"/>
  <c r="Z75" i="9" l="1"/>
  <c r="AD75" i="9"/>
  <c r="AG75" i="9" s="1"/>
  <c r="AD29" i="9"/>
  <c r="AG29" i="9" s="1"/>
  <c r="Z29" i="9"/>
  <c r="Z17" i="9"/>
  <c r="AD17" i="9"/>
  <c r="AG17" i="9" s="1"/>
  <c r="AD58" i="9"/>
  <c r="AG58" i="9" s="1"/>
  <c r="Z58" i="9"/>
  <c r="Z55" i="9"/>
  <c r="AD55" i="9"/>
  <c r="AG55" i="9" s="1"/>
  <c r="AD68" i="9"/>
  <c r="AG68" i="9" s="1"/>
  <c r="Z68" i="9"/>
  <c r="Z22" i="9"/>
  <c r="AD22" i="9"/>
  <c r="AG22" i="9" s="1"/>
  <c r="Z81" i="9"/>
  <c r="AD81" i="9"/>
  <c r="AG81" i="9" s="1"/>
  <c r="Z45" i="9"/>
  <c r="AD45" i="9"/>
  <c r="AG45" i="9" s="1"/>
  <c r="AD28" i="9"/>
  <c r="AG28" i="9" s="1"/>
  <c r="Z28" i="9"/>
  <c r="AD31" i="9"/>
  <c r="AG31" i="9" s="1"/>
  <c r="Z31" i="9"/>
  <c r="Z38" i="9"/>
  <c r="AD38" i="9"/>
  <c r="AG38" i="9" s="1"/>
  <c r="Z49" i="9"/>
  <c r="AD49" i="9"/>
  <c r="AG49" i="9" s="1"/>
  <c r="AD44" i="9"/>
  <c r="AG44" i="9" s="1"/>
  <c r="Z44" i="9"/>
  <c r="Z79" i="9"/>
  <c r="AD79" i="9"/>
  <c r="AG79" i="9" s="1"/>
  <c r="AD76" i="9"/>
  <c r="AG76" i="9" s="1"/>
  <c r="Z76" i="9"/>
  <c r="AD21" i="9"/>
  <c r="AG21" i="9" s="1"/>
  <c r="Z21" i="9"/>
  <c r="Z70" i="9"/>
  <c r="AD70" i="9"/>
  <c r="AG70" i="9" s="1"/>
  <c r="Z34" i="9"/>
  <c r="AD34" i="9"/>
  <c r="AG34" i="9" s="1"/>
  <c r="AD80" i="9"/>
  <c r="AG80" i="9" s="1"/>
  <c r="Z80" i="9"/>
  <c r="Z54" i="9"/>
  <c r="AD54" i="9"/>
  <c r="AG54" i="9" s="1"/>
  <c r="Z83" i="9"/>
  <c r="AD83" i="9"/>
  <c r="AG83" i="9" s="1"/>
  <c r="Z26" i="9"/>
  <c r="AD26" i="9"/>
  <c r="AG26" i="9" s="1"/>
  <c r="Z19" i="9"/>
  <c r="AD19" i="9"/>
  <c r="AG19" i="9" s="1"/>
  <c r="AD61" i="9"/>
  <c r="AG61" i="9" s="1"/>
  <c r="Z61" i="9"/>
  <c r="Z60" i="9"/>
  <c r="AD60" i="9"/>
  <c r="AG60" i="9" s="1"/>
  <c r="AD51" i="9"/>
  <c r="AG51" i="9" s="1"/>
  <c r="Z51" i="9"/>
  <c r="Z32" i="9"/>
  <c r="AD32" i="9"/>
  <c r="AG32" i="9" s="1"/>
  <c r="AD37" i="9"/>
  <c r="AG37" i="9" s="1"/>
  <c r="Z37" i="9"/>
  <c r="Z30" i="9"/>
  <c r="AD30" i="9"/>
  <c r="AG30" i="9" s="1"/>
  <c r="Z59" i="9"/>
  <c r="AD59" i="9"/>
  <c r="AG59" i="9" s="1"/>
  <c r="AD53" i="9"/>
  <c r="AG53" i="9" s="1"/>
  <c r="Z53" i="9"/>
  <c r="Z48" i="9"/>
  <c r="AD48" i="9"/>
  <c r="AG48" i="9" s="1"/>
  <c r="Z43" i="9"/>
  <c r="AD43" i="9"/>
  <c r="AG43" i="9" s="1"/>
  <c r="Z23" i="9"/>
  <c r="AD23" i="9"/>
  <c r="AG23" i="9" s="1"/>
  <c r="AD69" i="9"/>
  <c r="AG69" i="9" s="1"/>
  <c r="Z69" i="9"/>
  <c r="Z84" i="9"/>
  <c r="AD84" i="9"/>
  <c r="AG84" i="9" s="1"/>
  <c r="Z41" i="9"/>
  <c r="AD41" i="9"/>
  <c r="AG41" i="9" s="1"/>
  <c r="AD46" i="9"/>
  <c r="AG46" i="9" s="1"/>
  <c r="Z46" i="9"/>
  <c r="Z42" i="9"/>
  <c r="AD42" i="9"/>
  <c r="AG42" i="9" s="1"/>
  <c r="Z24" i="9"/>
  <c r="AD24" i="9"/>
  <c r="AG24" i="9" s="1"/>
  <c r="AD39" i="9"/>
  <c r="AG39" i="9" s="1"/>
  <c r="Z39" i="9"/>
  <c r="Z57" i="9"/>
  <c r="AD57" i="9"/>
  <c r="AG57" i="9" s="1"/>
  <c r="AD67" i="9"/>
  <c r="AG67" i="9" s="1"/>
  <c r="Z67" i="9"/>
  <c r="AD50" i="9"/>
  <c r="AG50" i="9" s="1"/>
  <c r="Z50" i="9"/>
  <c r="Z71" i="9"/>
  <c r="AD71" i="9"/>
  <c r="AG71" i="9" s="1"/>
  <c r="Z36" i="9"/>
  <c r="AD36" i="9"/>
  <c r="AG36" i="9" s="1"/>
  <c r="Z82" i="9"/>
  <c r="AD82" i="9"/>
  <c r="AG82" i="9" s="1"/>
  <c r="Z63" i="9"/>
  <c r="AD63" i="9"/>
  <c r="AG63" i="9" s="1"/>
  <c r="AD40" i="9"/>
  <c r="AG40" i="9" s="1"/>
  <c r="Z40" i="9"/>
  <c r="Z85" i="9"/>
  <c r="AD85" i="9"/>
  <c r="AG85" i="9" s="1"/>
  <c r="Z65" i="9"/>
  <c r="AD65" i="9"/>
  <c r="AG65" i="9" s="1"/>
  <c r="AD56" i="9"/>
  <c r="AG56" i="9" s="1"/>
  <c r="Z56" i="9"/>
  <c r="Z33" i="9"/>
  <c r="AD33" i="9"/>
  <c r="AG33" i="9" s="1"/>
  <c r="AD62" i="9"/>
  <c r="AG62" i="9" s="1"/>
  <c r="Z62" i="9"/>
  <c r="AD35" i="9"/>
  <c r="AG35" i="9" s="1"/>
  <c r="Z35" i="9"/>
  <c r="Z73" i="9"/>
  <c r="AD73" i="9"/>
  <c r="AG73" i="9" s="1"/>
  <c r="Z77" i="9"/>
  <c r="AD77" i="9"/>
  <c r="AG77" i="9" s="1"/>
  <c r="Z72" i="9"/>
  <c r="AD72" i="9"/>
  <c r="AG72" i="9" s="1"/>
  <c r="Z18" i="9"/>
  <c r="AD18" i="9"/>
  <c r="AG18" i="9" s="1"/>
  <c r="AD20" i="9"/>
  <c r="AG20" i="9" s="1"/>
  <c r="Z20" i="9"/>
  <c r="Z25" i="9"/>
  <c r="AD25" i="9"/>
  <c r="AG25" i="9" s="1"/>
  <c r="AD16" i="9"/>
  <c r="AG16" i="9" s="1"/>
  <c r="Z16" i="9"/>
  <c r="Z27" i="9"/>
  <c r="AD27" i="9"/>
  <c r="AG27" i="9" s="1"/>
  <c r="Z74" i="9"/>
  <c r="AD74" i="9"/>
  <c r="AG74" i="9" s="1"/>
  <c r="Z52" i="9"/>
  <c r="AD52" i="9"/>
  <c r="AG52" i="9" s="1"/>
  <c r="AD47" i="9"/>
  <c r="AG47" i="9" s="1"/>
  <c r="Z47" i="9"/>
  <c r="Z64" i="9"/>
  <c r="AD64" i="9"/>
  <c r="AG64" i="9" s="1"/>
  <c r="AD78" i="9"/>
  <c r="AG78" i="9" s="1"/>
  <c r="Z78" i="9"/>
  <c r="AD66" i="9"/>
  <c r="AG66" i="9" s="1"/>
  <c r="Z66" i="9"/>
  <c r="AD15" i="9"/>
  <c r="Y11" i="9"/>
  <c r="Z11" i="9" s="1"/>
  <c r="X11" i="9"/>
  <c r="AD11" i="9" l="1"/>
  <c r="AG15" i="9"/>
  <c r="AG11" i="9" s="1"/>
</calcChain>
</file>

<file path=xl/sharedStrings.xml><?xml version="1.0" encoding="utf-8"?>
<sst xmlns="http://schemas.openxmlformats.org/spreadsheetml/2006/main" count="1041" uniqueCount="269">
  <si>
    <t>職能給</t>
    <rPh sb="0" eb="3">
      <t>ショクノウキュウ</t>
    </rPh>
    <phoneticPr fontId="2"/>
  </si>
  <si>
    <t>昇格昇給</t>
    <rPh sb="0" eb="2">
      <t>ショウカク</t>
    </rPh>
    <rPh sb="2" eb="4">
      <t>ショウキュウ</t>
    </rPh>
    <phoneticPr fontId="2"/>
  </si>
  <si>
    <t>年齢</t>
    <rPh sb="0" eb="2">
      <t>ネンレイ</t>
    </rPh>
    <phoneticPr fontId="2"/>
  </si>
  <si>
    <t>年齢給</t>
    <rPh sb="0" eb="3">
      <t>ネンレイキュウ</t>
    </rPh>
    <phoneticPr fontId="2"/>
  </si>
  <si>
    <t>等級</t>
    <rPh sb="0" eb="2">
      <t>トウキュウ</t>
    </rPh>
    <phoneticPr fontId="2"/>
  </si>
  <si>
    <t>年</t>
    <rPh sb="0" eb="1">
      <t>ネン</t>
    </rPh>
    <phoneticPr fontId="2"/>
  </si>
  <si>
    <t>作成日</t>
  </si>
  <si>
    <t>男=1</t>
  </si>
  <si>
    <t>氏　　名</t>
    <rPh sb="0" eb="1">
      <t>シ</t>
    </rPh>
    <rPh sb="3" eb="4">
      <t>メイ</t>
    </rPh>
    <phoneticPr fontId="2"/>
  </si>
  <si>
    <t>職種</t>
    <rPh sb="0" eb="2">
      <t>ショクシュ</t>
    </rPh>
    <phoneticPr fontId="2"/>
  </si>
  <si>
    <t>号数</t>
    <rPh sb="0" eb="2">
      <t>ゴウスウ</t>
    </rPh>
    <phoneticPr fontId="2"/>
  </si>
  <si>
    <t>役職</t>
    <rPh sb="0" eb="1">
      <t>エキ</t>
    </rPh>
    <rPh sb="1" eb="2">
      <t>ショク</t>
    </rPh>
    <phoneticPr fontId="2"/>
  </si>
  <si>
    <t>生年月日</t>
    <rPh sb="0" eb="2">
      <t>セイネン</t>
    </rPh>
    <rPh sb="2" eb="4">
      <t>ガッピ</t>
    </rPh>
    <phoneticPr fontId="2"/>
  </si>
  <si>
    <t>入社年月日</t>
    <rPh sb="0" eb="2">
      <t>ニュウシャ</t>
    </rPh>
    <rPh sb="2" eb="5">
      <t>ネンガッピ</t>
    </rPh>
    <phoneticPr fontId="2"/>
  </si>
  <si>
    <t>勤続</t>
    <rPh sb="0" eb="2">
      <t>キンゾク</t>
    </rPh>
    <phoneticPr fontId="2"/>
  </si>
  <si>
    <t>賃金合計</t>
    <rPh sb="0" eb="2">
      <t>チンギン</t>
    </rPh>
    <rPh sb="2" eb="4">
      <t>ゴウケイ</t>
    </rPh>
    <phoneticPr fontId="2"/>
  </si>
  <si>
    <t>女=2</t>
  </si>
  <si>
    <t>月</t>
    <rPh sb="0" eb="1">
      <t>ツキ</t>
    </rPh>
    <phoneticPr fontId="2"/>
  </si>
  <si>
    <t>役職手当</t>
    <rPh sb="0" eb="2">
      <t>ヤクショク</t>
    </rPh>
    <rPh sb="2" eb="4">
      <t>テアテ</t>
    </rPh>
    <phoneticPr fontId="2"/>
  </si>
  <si>
    <t>家族手当</t>
    <rPh sb="0" eb="2">
      <t>カゾク</t>
    </rPh>
    <rPh sb="2" eb="4">
      <t>テアテ</t>
    </rPh>
    <phoneticPr fontId="2"/>
  </si>
  <si>
    <t>手当計</t>
    <rPh sb="0" eb="2">
      <t>テアテ</t>
    </rPh>
    <rPh sb="2" eb="3">
      <t>ケイ</t>
    </rPh>
    <phoneticPr fontId="2"/>
  </si>
  <si>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</si>
  <si>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</si>
  <si>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</si>
  <si>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</si>
  <si>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</si>
  <si>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</si>
  <si>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</si>
  <si>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</si>
  <si>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</si>
  <si>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</si>
  <si>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</si>
  <si>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</si>
  <si>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</si>
  <si>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</si>
  <si>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</si>
  <si>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</si>
  <si>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</si>
  <si>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</si>
  <si>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</si>
  <si>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</si>
  <si>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</si>
  <si>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</si>
  <si>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</si>
  <si>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</si>
  <si>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</si>
  <si>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</si>
  <si>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</si>
  <si>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</si>
  <si>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
  </si>
  <si>
    <t>格付</t>
    <rPh sb="0" eb="2">
      <t>カクヅケ</t>
    </rPh>
    <phoneticPr fontId="2"/>
  </si>
  <si>
    <t>基本給</t>
    <rPh sb="0" eb="3">
      <t>キホンキュウ</t>
    </rPh>
    <phoneticPr fontId="2"/>
  </si>
  <si>
    <t>No.</t>
    <phoneticPr fontId="2"/>
  </si>
  <si>
    <t>課長</t>
    <rPh sb="0" eb="2">
      <t>カチョウ</t>
    </rPh>
    <phoneticPr fontId="1"/>
  </si>
  <si>
    <t>管理職</t>
    <rPh sb="0" eb="3">
      <t>カンリショク</t>
    </rPh>
    <phoneticPr fontId="1"/>
  </si>
  <si>
    <t>管理職</t>
    <rPh sb="0" eb="2">
      <t>カンリ</t>
    </rPh>
    <rPh sb="2" eb="3">
      <t>ショク</t>
    </rPh>
    <phoneticPr fontId="1"/>
  </si>
  <si>
    <t>BC</t>
  </si>
  <si>
    <t>BD</t>
  </si>
  <si>
    <t>DE</t>
  </si>
  <si>
    <t>BF</t>
  </si>
  <si>
    <t>BG</t>
  </si>
  <si>
    <t>BH</t>
  </si>
  <si>
    <t>BI</t>
  </si>
  <si>
    <t>BJ</t>
  </si>
  <si>
    <t>BK</t>
  </si>
  <si>
    <t>BL</t>
  </si>
  <si>
    <t>BM</t>
  </si>
  <si>
    <t>BN</t>
  </si>
  <si>
    <t>BO</t>
  </si>
  <si>
    <t>BP</t>
  </si>
  <si>
    <t>BQ</t>
  </si>
  <si>
    <t>BR</t>
  </si>
  <si>
    <t>BS</t>
  </si>
  <si>
    <t>BT</t>
  </si>
  <si>
    <t>BU</t>
  </si>
  <si>
    <t>BV</t>
  </si>
  <si>
    <t>BW</t>
  </si>
  <si>
    <t>BX</t>
  </si>
  <si>
    <t>BY</t>
  </si>
  <si>
    <t>BZ</t>
  </si>
  <si>
    <t>CA</t>
  </si>
  <si>
    <t>CB</t>
  </si>
  <si>
    <t>CD</t>
  </si>
  <si>
    <t>CE</t>
  </si>
  <si>
    <t>CF</t>
  </si>
  <si>
    <t>CG</t>
  </si>
  <si>
    <t>CH</t>
  </si>
  <si>
    <t>CI</t>
  </si>
  <si>
    <t>CJ</t>
  </si>
  <si>
    <t>CK</t>
  </si>
  <si>
    <t>CL</t>
  </si>
  <si>
    <t>CM</t>
  </si>
  <si>
    <t>CN</t>
  </si>
  <si>
    <t>CO</t>
  </si>
  <si>
    <t>CP</t>
  </si>
  <si>
    <t>CQ</t>
  </si>
  <si>
    <t>CR</t>
  </si>
  <si>
    <t>CS</t>
  </si>
  <si>
    <t>CT</t>
  </si>
  <si>
    <t>部長</t>
    <rPh sb="0" eb="2">
      <t>ブチョウ</t>
    </rPh>
    <phoneticPr fontId="1"/>
  </si>
  <si>
    <t>次長</t>
    <rPh sb="0" eb="2">
      <t>ジチョウ</t>
    </rPh>
    <phoneticPr fontId="1"/>
  </si>
  <si>
    <t>係長</t>
    <rPh sb="0" eb="2">
      <t>カカリチョウ</t>
    </rPh>
    <phoneticPr fontId="2"/>
  </si>
  <si>
    <t>主任</t>
    <rPh sb="0" eb="2">
      <t>シュニン</t>
    </rPh>
    <phoneticPr fontId="2"/>
  </si>
  <si>
    <t>営業手当</t>
    <rPh sb="0" eb="2">
      <t>エイギョウ</t>
    </rPh>
    <rPh sb="2" eb="4">
      <t>テアテ</t>
    </rPh>
    <phoneticPr fontId="2"/>
  </si>
  <si>
    <t>皆勤手当</t>
    <rPh sb="0" eb="2">
      <t>カイキン</t>
    </rPh>
    <rPh sb="2" eb="4">
      <t>テアテ</t>
    </rPh>
    <phoneticPr fontId="2"/>
  </si>
  <si>
    <t>配分</t>
    <rPh sb="0" eb="2">
      <t>ハイブン</t>
    </rPh>
    <phoneticPr fontId="2"/>
  </si>
  <si>
    <t>年齢給</t>
    <rPh sb="0" eb="2">
      <t>ネンレイ</t>
    </rPh>
    <rPh sb="2" eb="3">
      <t>キュウ</t>
    </rPh>
    <phoneticPr fontId="2"/>
  </si>
  <si>
    <t>部長</t>
    <rPh sb="0" eb="2">
      <t>ブチョウ</t>
    </rPh>
    <phoneticPr fontId="2"/>
  </si>
  <si>
    <t>次長</t>
    <rPh sb="0" eb="2">
      <t>ジチョウ</t>
    </rPh>
    <phoneticPr fontId="2"/>
  </si>
  <si>
    <t>課長</t>
    <rPh sb="0" eb="2">
      <t>カチョウ</t>
    </rPh>
    <phoneticPr fontId="2"/>
  </si>
  <si>
    <t>第１子（18歳未満）</t>
    <rPh sb="0" eb="1">
      <t>ダイ</t>
    </rPh>
    <rPh sb="2" eb="3">
      <t>コ</t>
    </rPh>
    <rPh sb="6" eb="7">
      <t>サイ</t>
    </rPh>
    <rPh sb="7" eb="9">
      <t>ミマン</t>
    </rPh>
    <phoneticPr fontId="2"/>
  </si>
  <si>
    <t>第２子（18歳未満）</t>
    <rPh sb="0" eb="1">
      <t>ダイ</t>
    </rPh>
    <rPh sb="2" eb="3">
      <t>コ</t>
    </rPh>
    <rPh sb="6" eb="7">
      <t>サイ</t>
    </rPh>
    <rPh sb="7" eb="9">
      <t>ミマン</t>
    </rPh>
    <phoneticPr fontId="2"/>
  </si>
  <si>
    <t>要扶養配偶者</t>
    <rPh sb="0" eb="1">
      <t>ヨウ</t>
    </rPh>
    <rPh sb="1" eb="3">
      <t>フヨウ</t>
    </rPh>
    <rPh sb="3" eb="6">
      <t>ハイグウシャ</t>
    </rPh>
    <phoneticPr fontId="2"/>
  </si>
  <si>
    <t>資格手当</t>
    <rPh sb="0" eb="2">
      <t>シカク</t>
    </rPh>
    <rPh sb="2" eb="4">
      <t>テアテ</t>
    </rPh>
    <phoneticPr fontId="2"/>
  </si>
  <si>
    <t>　第1種衛生管理者</t>
  </si>
  <si>
    <t>　毒物・劇物取扱責任者</t>
  </si>
  <si>
    <t>　危険物取扱者</t>
  </si>
  <si>
    <t>　廃棄物処理施設技術管理者</t>
  </si>
  <si>
    <t>　環境計量士</t>
    <rPh sb="1" eb="3">
      <t>カンキョウ</t>
    </rPh>
    <rPh sb="3" eb="6">
      <t>ケイリョウシ</t>
    </rPh>
    <phoneticPr fontId="2"/>
  </si>
  <si>
    <t>賞与支給額</t>
    <rPh sb="0" eb="2">
      <t>ショウヨ</t>
    </rPh>
    <rPh sb="2" eb="5">
      <t>シキュウガク</t>
    </rPh>
    <phoneticPr fontId="2"/>
  </si>
  <si>
    <t>前年差</t>
    <rPh sb="0" eb="2">
      <t>ゼンネン</t>
    </rPh>
    <rPh sb="2" eb="3">
      <t>サ</t>
    </rPh>
    <phoneticPr fontId="2"/>
  </si>
  <si>
    <t>項目</t>
    <rPh sb="0" eb="2">
      <t>コウモク</t>
    </rPh>
    <phoneticPr fontId="2"/>
  </si>
  <si>
    <t>欠勤等控除</t>
    <rPh sb="0" eb="2">
      <t>ケッキン</t>
    </rPh>
    <rPh sb="2" eb="3">
      <t>トウ</t>
    </rPh>
    <rPh sb="3" eb="5">
      <t>コウジョシキュウケイスウ</t>
    </rPh>
    <phoneticPr fontId="2"/>
  </si>
  <si>
    <t>調整金額</t>
    <rPh sb="0" eb="2">
      <t>チョウセイ</t>
    </rPh>
    <rPh sb="2" eb="4">
      <t>キンガク</t>
    </rPh>
    <phoneticPr fontId="2"/>
  </si>
  <si>
    <t>青字＝入力セル</t>
    <rPh sb="0" eb="1">
      <t>アオ</t>
    </rPh>
    <rPh sb="1" eb="2">
      <t>ジ</t>
    </rPh>
    <rPh sb="3" eb="5">
      <t>ニュウリョク</t>
    </rPh>
    <phoneticPr fontId="2"/>
  </si>
  <si>
    <t>黒字＝自動計算セル</t>
    <rPh sb="0" eb="2">
      <t>クロジ</t>
    </rPh>
    <rPh sb="3" eb="5">
      <t>ジドウ</t>
    </rPh>
    <rPh sb="5" eb="7">
      <t>ケイサン</t>
    </rPh>
    <phoneticPr fontId="2"/>
  </si>
  <si>
    <t>　</t>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</si>
  <si>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</si>
  <si>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</si>
  <si>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</si>
  <si>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</si>
  <si>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</si>
  <si>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</si>
  <si>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</si>
  <si>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</si>
  <si>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</si>
  <si>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</si>
  <si>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</si>
  <si>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</si>
  <si>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</si>
  <si>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データ入力ゾーン</t>
    <rPh sb="3" eb="5">
      <t>ニュウリョク</t>
    </rPh>
    <phoneticPr fontId="2"/>
  </si>
  <si>
    <t>社員データをコピー・貼付</t>
    <rPh sb="0" eb="2">
      <t>シャイン</t>
    </rPh>
    <rPh sb="10" eb="12">
      <t>ハリツケ</t>
    </rPh>
    <phoneticPr fontId="2"/>
  </si>
  <si>
    <t>管理職</t>
    <rPh sb="0" eb="2">
      <t>カンリ</t>
    </rPh>
    <rPh sb="2" eb="3">
      <t>ショク</t>
    </rPh>
    <phoneticPr fontId="1"/>
  </si>
  <si>
    <t>　　年齢給がある場合は昇給基準日を入力</t>
    <rPh sb="2" eb="5">
      <t>ネンレイキュウ</t>
    </rPh>
    <rPh sb="8" eb="10">
      <t>バアイ</t>
    </rPh>
    <rPh sb="11" eb="13">
      <t>ショウキュウ</t>
    </rPh>
    <rPh sb="13" eb="16">
      <t>キジュンビ</t>
    </rPh>
    <rPh sb="17" eb="19">
      <t>ニュウリョク</t>
    </rPh>
    <phoneticPr fontId="2"/>
  </si>
  <si>
    <r>
      <t xml:space="preserve">　 </t>
    </r>
    <r>
      <rPr>
        <u/>
        <sz val="10"/>
        <color indexed="10"/>
        <rFont val="ＭＳ ゴシック"/>
        <family val="3"/>
        <charset val="128"/>
      </rPr>
      <t>自動処理できないケースでは社員データをコピー・貼付・手入力</t>
    </r>
    <rPh sb="2" eb="4">
      <t>ジドウ</t>
    </rPh>
    <rPh sb="4" eb="6">
      <t>ショリ</t>
    </rPh>
    <rPh sb="15" eb="17">
      <t>シャイン</t>
    </rPh>
    <rPh sb="25" eb="27">
      <t>ハリツケ</t>
    </rPh>
    <rPh sb="28" eb="29">
      <t>テ</t>
    </rPh>
    <rPh sb="29" eb="31">
      <t>ニュウリョク</t>
    </rPh>
    <phoneticPr fontId="2"/>
  </si>
  <si>
    <t>自動計算セル</t>
    <rPh sb="0" eb="2">
      <t>ジドウ</t>
    </rPh>
    <rPh sb="2" eb="4">
      <t>ケイサン</t>
    </rPh>
    <phoneticPr fontId="2"/>
  </si>
  <si>
    <t>最終決定</t>
    <rPh sb="0" eb="2">
      <t>サイシュウ</t>
    </rPh>
    <rPh sb="2" eb="4">
      <t>ケッテイ</t>
    </rPh>
    <phoneticPr fontId="2"/>
  </si>
  <si>
    <t xml:space="preserve">  手入力</t>
    <rPh sb="2" eb="3">
      <t>テ</t>
    </rPh>
    <rPh sb="3" eb="5">
      <t>ニュウリョク</t>
    </rPh>
    <phoneticPr fontId="2"/>
  </si>
  <si>
    <t>算定基準日▼</t>
    <phoneticPr fontId="2"/>
  </si>
  <si>
    <t>標準滞留年数</t>
    <rPh sb="0" eb="2">
      <t>ヒョウジュン</t>
    </rPh>
    <rPh sb="2" eb="4">
      <t>タイリュウ</t>
    </rPh>
    <rPh sb="4" eb="6">
      <t>ネンスウ</t>
    </rPh>
    <phoneticPr fontId="2"/>
  </si>
  <si>
    <t>習熟昇給ピッチ</t>
    <rPh sb="0" eb="2">
      <t>シュウジュク</t>
    </rPh>
    <rPh sb="2" eb="4">
      <t>ショウキュウ</t>
    </rPh>
    <phoneticPr fontId="11"/>
  </si>
  <si>
    <t>号俸ピッチ</t>
    <rPh sb="0" eb="2">
      <t>ゴウホウ</t>
    </rPh>
    <phoneticPr fontId="11"/>
  </si>
  <si>
    <t>(2)段階号俸表</t>
    <rPh sb="3" eb="5">
      <t>ダンカイ</t>
    </rPh>
    <rPh sb="5" eb="7">
      <t>ゴウホウ</t>
    </rPh>
    <rPh sb="7" eb="8">
      <t>ヒョウ</t>
    </rPh>
    <phoneticPr fontId="2"/>
  </si>
  <si>
    <t>(1)年齢給表</t>
    <rPh sb="3" eb="5">
      <t>ネンレイ</t>
    </rPh>
    <rPh sb="5" eb="6">
      <t>キュウ</t>
    </rPh>
    <rPh sb="6" eb="7">
      <t>ヒョウ</t>
    </rPh>
    <phoneticPr fontId="2"/>
  </si>
  <si>
    <t>賃金表</t>
    <rPh sb="0" eb="3">
      <t>チンギンヒョウ</t>
    </rPh>
    <phoneticPr fontId="2"/>
  </si>
  <si>
    <t>データを入力</t>
    <rPh sb="4" eb="6">
      <t>ニュウリョク</t>
    </rPh>
    <phoneticPr fontId="2"/>
  </si>
  <si>
    <r>
      <t>　　</t>
    </r>
    <r>
      <rPr>
        <u/>
        <sz val="11"/>
        <color indexed="10"/>
        <rFont val="ＭＳ ゴシック"/>
        <family val="3"/>
        <charset val="128"/>
      </rPr>
      <t>データを入力</t>
    </r>
    <phoneticPr fontId="2"/>
  </si>
  <si>
    <t>　公害防止管理者</t>
    <phoneticPr fontId="2"/>
  </si>
  <si>
    <t>(3)諸手当表</t>
    <rPh sb="3" eb="6">
      <t>ショテアテ</t>
    </rPh>
    <rPh sb="6" eb="7">
      <t>ヒョウ</t>
    </rPh>
    <phoneticPr fontId="2"/>
  </si>
  <si>
    <t>① 役職手当</t>
    <rPh sb="2" eb="4">
      <t>ヤクショク</t>
    </rPh>
    <rPh sb="4" eb="6">
      <t>テアテ</t>
    </rPh>
    <phoneticPr fontId="2"/>
  </si>
  <si>
    <t>② 家族手当</t>
    <rPh sb="2" eb="4">
      <t>カゾク</t>
    </rPh>
    <rPh sb="4" eb="6">
      <t>テアテ</t>
    </rPh>
    <phoneticPr fontId="2"/>
  </si>
  <si>
    <t>③ その他</t>
    <rPh sb="4" eb="5">
      <t>タ</t>
    </rPh>
    <phoneticPr fontId="2"/>
  </si>
  <si>
    <t>④ 資格手当</t>
    <rPh sb="2" eb="4">
      <t>シカク</t>
    </rPh>
    <rPh sb="4" eb="6">
      <t>テアテ</t>
    </rPh>
    <phoneticPr fontId="2"/>
  </si>
  <si>
    <t>メインシート</t>
    <phoneticPr fontId="2"/>
  </si>
  <si>
    <t>１．社員データシート</t>
    <rPh sb="2" eb="4">
      <t>シャイン</t>
    </rPh>
    <phoneticPr fontId="2"/>
  </si>
  <si>
    <t>２．賃金表シート</t>
    <rPh sb="2" eb="4">
      <t>チンギン</t>
    </rPh>
    <rPh sb="4" eb="5">
      <t>ヒョウ</t>
    </rPh>
    <phoneticPr fontId="2"/>
  </si>
  <si>
    <t>現行賃金表を入力します。</t>
    <rPh sb="0" eb="2">
      <t>ゲンコウ</t>
    </rPh>
    <rPh sb="2" eb="5">
      <t>チンギンヒョウ</t>
    </rPh>
    <rPh sb="6" eb="8">
      <t>ニュウリョク</t>
    </rPh>
    <phoneticPr fontId="2"/>
  </si>
  <si>
    <t>ひな形が合わなければ、社員データシートまたはメインシートに個人別に直接手入力する。</t>
    <rPh sb="2" eb="3">
      <t>ガタ</t>
    </rPh>
    <rPh sb="4" eb="5">
      <t>ア</t>
    </rPh>
    <rPh sb="11" eb="13">
      <t>シャイン</t>
    </rPh>
    <rPh sb="29" eb="32">
      <t>コジンベツ</t>
    </rPh>
    <rPh sb="33" eb="35">
      <t>チョクセツ</t>
    </rPh>
    <rPh sb="35" eb="36">
      <t>テ</t>
    </rPh>
    <rPh sb="36" eb="38">
      <t>ニュウリョク</t>
    </rPh>
    <phoneticPr fontId="2"/>
  </si>
  <si>
    <t>氏名・等級・役職・入社年月日・生年月日等の必要データを手入力します。</t>
    <rPh sb="0" eb="2">
      <t>シメイ</t>
    </rPh>
    <rPh sb="3" eb="5">
      <t>トウキュウ</t>
    </rPh>
    <rPh sb="6" eb="8">
      <t>ヤクショク</t>
    </rPh>
    <rPh sb="9" eb="11">
      <t>ニュウシャ</t>
    </rPh>
    <rPh sb="11" eb="14">
      <t>ネンガッピ</t>
    </rPh>
    <rPh sb="15" eb="17">
      <t>セイネン</t>
    </rPh>
    <rPh sb="17" eb="19">
      <t>ガッピ</t>
    </rPh>
    <rPh sb="19" eb="20">
      <t>トウ</t>
    </rPh>
    <rPh sb="21" eb="23">
      <t>ヒツヨウ</t>
    </rPh>
    <rPh sb="27" eb="28">
      <t>テ</t>
    </rPh>
    <rPh sb="28" eb="30">
      <t>ニュウリョク</t>
    </rPh>
    <phoneticPr fontId="2"/>
  </si>
  <si>
    <t>評価に対する信頼性と賞与配分に対する納得性が高まります。</t>
    <rPh sb="0" eb="2">
      <t>ヒョウカ</t>
    </rPh>
    <rPh sb="3" eb="4">
      <t>タイ</t>
    </rPh>
    <rPh sb="6" eb="9">
      <t>シンライセイ</t>
    </rPh>
    <rPh sb="10" eb="12">
      <t>ショウヨ</t>
    </rPh>
    <rPh sb="12" eb="14">
      <t>ハイブン</t>
    </rPh>
    <rPh sb="15" eb="16">
      <t>タイ</t>
    </rPh>
    <rPh sb="18" eb="21">
      <t>ナットクセイ</t>
    </rPh>
    <rPh sb="22" eb="23">
      <t>タカ</t>
    </rPh>
    <phoneticPr fontId="2"/>
  </si>
  <si>
    <t>社員データ</t>
    <rPh sb="0" eb="2">
      <t>シャイン</t>
    </rPh>
    <phoneticPr fontId="2"/>
  </si>
  <si>
    <t>賞与原資と支給総額を自動的に一致計算しますので配分調整が不要です。</t>
    <rPh sb="0" eb="2">
      <t>ショウヨ</t>
    </rPh>
    <rPh sb="2" eb="4">
      <t>ゲンシ</t>
    </rPh>
    <rPh sb="5" eb="7">
      <t>シキュウ</t>
    </rPh>
    <rPh sb="7" eb="9">
      <t>ソウガク</t>
    </rPh>
    <rPh sb="10" eb="13">
      <t>ジドウテキ</t>
    </rPh>
    <rPh sb="14" eb="16">
      <t>イッチ</t>
    </rPh>
    <rPh sb="16" eb="18">
      <t>ケイサン</t>
    </rPh>
    <rPh sb="23" eb="25">
      <t>ハイブン</t>
    </rPh>
    <rPh sb="25" eb="27">
      <t>チョウセイ</t>
    </rPh>
    <rPh sb="28" eb="30">
      <t>フヨウ</t>
    </rPh>
    <phoneticPr fontId="2"/>
  </si>
  <si>
    <t>評価結果を査定し直して正規分布させる必要はありません。</t>
    <rPh sb="0" eb="2">
      <t>ヒョウカ</t>
    </rPh>
    <rPh sb="2" eb="4">
      <t>ケッカ</t>
    </rPh>
    <rPh sb="5" eb="7">
      <t>サテイ</t>
    </rPh>
    <rPh sb="8" eb="9">
      <t>ナオ</t>
    </rPh>
    <rPh sb="11" eb="13">
      <t>セイキ</t>
    </rPh>
    <rPh sb="13" eb="15">
      <t>ブンプ</t>
    </rPh>
    <rPh sb="18" eb="20">
      <t>ヒツヨウ</t>
    </rPh>
    <phoneticPr fontId="2"/>
  </si>
  <si>
    <t>Ａ（期待以上）</t>
    <rPh sb="2" eb="4">
      <t>キタイ</t>
    </rPh>
    <rPh sb="4" eb="6">
      <t>イジョウ</t>
    </rPh>
    <phoneticPr fontId="2"/>
  </si>
  <si>
    <t>Ｂ（期待通り）</t>
    <rPh sb="2" eb="4">
      <t>キタイ</t>
    </rPh>
    <rPh sb="4" eb="5">
      <t>ドオ</t>
    </rPh>
    <phoneticPr fontId="2"/>
  </si>
  <si>
    <t>Ｃ（期待以下）</t>
    <rPh sb="2" eb="4">
      <t>キタイ</t>
    </rPh>
    <rPh sb="4" eb="6">
      <t>イカ</t>
    </rPh>
    <phoneticPr fontId="2"/>
  </si>
  <si>
    <t>評語</t>
    <rPh sb="0" eb="2">
      <t>ヒョウゴ</t>
    </rPh>
    <phoneticPr fontId="2"/>
  </si>
  <si>
    <t>ポイント数</t>
    <rPh sb="4" eb="5">
      <t>スウ</t>
    </rPh>
    <phoneticPr fontId="2"/>
  </si>
  <si>
    <t>算定基礎賃金</t>
    <rPh sb="0" eb="2">
      <t>サンテイ</t>
    </rPh>
    <rPh sb="2" eb="4">
      <t>キソ</t>
    </rPh>
    <rPh sb="4" eb="6">
      <t>チンギン</t>
    </rPh>
    <phoneticPr fontId="2"/>
  </si>
  <si>
    <t>賞与原資入力</t>
    <rPh sb="0" eb="2">
      <t>ショウヨ</t>
    </rPh>
    <rPh sb="2" eb="4">
      <t>ゲンシ</t>
    </rPh>
    <rPh sb="4" eb="6">
      <t>ニュウリョク</t>
    </rPh>
    <phoneticPr fontId="2"/>
  </si>
  <si>
    <t>一律配分率入力</t>
    <rPh sb="0" eb="2">
      <t>イチリツ</t>
    </rPh>
    <rPh sb="2" eb="4">
      <t>ハイブン</t>
    </rPh>
    <rPh sb="4" eb="5">
      <t>リツ</t>
    </rPh>
    <rPh sb="5" eb="7">
      <t>ニュウリョク</t>
    </rPh>
    <phoneticPr fontId="2"/>
  </si>
  <si>
    <t>一律配分賞与</t>
    <rPh sb="0" eb="2">
      <t>イチリツ</t>
    </rPh>
    <rPh sb="2" eb="4">
      <t>ハイブン</t>
    </rPh>
    <rPh sb="4" eb="6">
      <t>ショウヨ</t>
    </rPh>
    <phoneticPr fontId="2"/>
  </si>
  <si>
    <t>評価賞与</t>
    <rPh sb="0" eb="2">
      <t>ヒョウカ</t>
    </rPh>
    <rPh sb="2" eb="4">
      <t>ショウヨ</t>
    </rPh>
    <phoneticPr fontId="2"/>
  </si>
  <si>
    <t>賞与合計</t>
    <rPh sb="0" eb="2">
      <t>ショウヨ</t>
    </rPh>
    <rPh sb="2" eb="4">
      <t>ゴウケイ</t>
    </rPh>
    <phoneticPr fontId="2"/>
  </si>
  <si>
    <t>算定基礎賃金平均値</t>
    <rPh sb="0" eb="2">
      <t>サンテイ</t>
    </rPh>
    <rPh sb="2" eb="4">
      <t>キソ</t>
    </rPh>
    <rPh sb="4" eb="6">
      <t>チンギン</t>
    </rPh>
    <rPh sb="6" eb="8">
      <t>ヘイキン</t>
    </rPh>
    <rPh sb="8" eb="9">
      <t>チ</t>
    </rPh>
    <phoneticPr fontId="2"/>
  </si>
  <si>
    <t>算定人数入力</t>
    <rPh sb="0" eb="2">
      <t>サンテイ</t>
    </rPh>
    <rPh sb="2" eb="4">
      <t>ニンズウ</t>
    </rPh>
    <rPh sb="4" eb="6">
      <t>ニュウリョク</t>
    </rPh>
    <phoneticPr fontId="2"/>
  </si>
  <si>
    <t>月数換算／
対算定基礎賃金</t>
    <rPh sb="0" eb="2">
      <t>ツキスウ</t>
    </rPh>
    <rPh sb="2" eb="4">
      <t>カンザン</t>
    </rPh>
    <rPh sb="6" eb="7">
      <t>タイ</t>
    </rPh>
    <rPh sb="7" eb="9">
      <t>サンテイ</t>
    </rPh>
    <rPh sb="9" eb="11">
      <t>キソ</t>
    </rPh>
    <rPh sb="11" eb="13">
      <t>チンギン</t>
    </rPh>
    <phoneticPr fontId="2"/>
  </si>
  <si>
    <t>支給月数換算</t>
    <rPh sb="0" eb="2">
      <t>シキュウ</t>
    </rPh>
    <rPh sb="2" eb="4">
      <t>ツキスウ</t>
    </rPh>
    <rPh sb="4" eb="6">
      <t>カンザン</t>
    </rPh>
    <phoneticPr fontId="2"/>
  </si>
  <si>
    <t>算定基準日▼</t>
    <phoneticPr fontId="2"/>
  </si>
  <si>
    <t>No.</t>
    <phoneticPr fontId="2"/>
  </si>
  <si>
    <t>前年賞与実績</t>
    <rPh sb="0" eb="2">
      <t>ゼンネン</t>
    </rPh>
    <rPh sb="2" eb="4">
      <t>ショウヨ</t>
    </rPh>
    <rPh sb="4" eb="6">
      <t>ジッセキ</t>
    </rPh>
    <phoneticPr fontId="2"/>
  </si>
  <si>
    <t>※メインシートとは連動していませんので、賃金表シートの作成はしなくてもよいです。</t>
    <rPh sb="9" eb="11">
      <t>レンドウ</t>
    </rPh>
    <rPh sb="20" eb="22">
      <t>チンギン</t>
    </rPh>
    <rPh sb="22" eb="23">
      <t>ヒョウ</t>
    </rPh>
    <rPh sb="27" eb="29">
      <t>サクセイ</t>
    </rPh>
    <phoneticPr fontId="2"/>
  </si>
  <si>
    <t>※メインシートとは連動していませんので、社員データシートの作成はしなくてもよいです。</t>
    <rPh sb="9" eb="11">
      <t>レンドウ</t>
    </rPh>
    <rPh sb="20" eb="22">
      <t>シャイン</t>
    </rPh>
    <rPh sb="29" eb="31">
      <t>サクセイ</t>
    </rPh>
    <phoneticPr fontId="2"/>
  </si>
  <si>
    <r>
      <t xml:space="preserve">氏　　名
</t>
    </r>
    <r>
      <rPr>
        <sz val="10"/>
        <color indexed="10"/>
        <rFont val="ＭＳ Ｐゴシック"/>
        <family val="3"/>
        <charset val="128"/>
      </rPr>
      <t>（入力必須）</t>
    </r>
    <rPh sb="0" eb="1">
      <t>シ</t>
    </rPh>
    <rPh sb="3" eb="4">
      <t>メイ</t>
    </rPh>
    <rPh sb="6" eb="8">
      <t>ニュウリョク</t>
    </rPh>
    <rPh sb="8" eb="10">
      <t>ヒッス</t>
    </rPh>
    <phoneticPr fontId="2"/>
  </si>
  <si>
    <t>年齢給がある場合は昇給基準日を入力</t>
    <rPh sb="0" eb="3">
      <t>ネンレイキュウ</t>
    </rPh>
    <rPh sb="6" eb="8">
      <t>バアイ</t>
    </rPh>
    <rPh sb="9" eb="11">
      <t>ショウキュウ</t>
    </rPh>
    <rPh sb="11" eb="14">
      <t>キジュンビ</t>
    </rPh>
    <rPh sb="15" eb="17">
      <t>ニュウリョク</t>
    </rPh>
    <phoneticPr fontId="2"/>
  </si>
  <si>
    <t>Ｓ（極めて良好）</t>
    <rPh sb="2" eb="3">
      <t>キワ</t>
    </rPh>
    <rPh sb="5" eb="7">
      <t>リョウコウ</t>
    </rPh>
    <phoneticPr fontId="2"/>
  </si>
  <si>
    <t>Ｄ（業務に支障）</t>
    <rPh sb="2" eb="4">
      <t>ギョウム</t>
    </rPh>
    <rPh sb="5" eb="7">
      <t>シショウ</t>
    </rPh>
    <phoneticPr fontId="2"/>
  </si>
  <si>
    <t>　　調整があれば調整金額入力</t>
    <rPh sb="2" eb="4">
      <t>チョウセイ</t>
    </rPh>
    <rPh sb="8" eb="10">
      <t>チョウセイ</t>
    </rPh>
    <rPh sb="10" eb="12">
      <t>キンガク</t>
    </rPh>
    <rPh sb="12" eb="14">
      <t>ニュウリョク</t>
    </rPh>
    <phoneticPr fontId="2"/>
  </si>
  <si>
    <t>評価配分率</t>
    <rPh sb="0" eb="2">
      <t>ヒョウカ</t>
    </rPh>
    <rPh sb="2" eb="4">
      <t>ハイブン</t>
    </rPh>
    <rPh sb="4" eb="5">
      <t>リツ</t>
    </rPh>
    <phoneticPr fontId="2"/>
  </si>
  <si>
    <t>【評価とポイント数の設定（ポイント格差は自由設計）】</t>
    <rPh sb="1" eb="3">
      <t>ヒョウカ</t>
    </rPh>
    <rPh sb="8" eb="9">
      <t>スウ</t>
    </rPh>
    <rPh sb="10" eb="12">
      <t>セッテイ</t>
    </rPh>
    <rPh sb="17" eb="19">
      <t>カクサ</t>
    </rPh>
    <rPh sb="20" eb="22">
      <t>ジユウ</t>
    </rPh>
    <rPh sb="22" eb="24">
      <t>セッケイ</t>
    </rPh>
    <phoneticPr fontId="2"/>
  </si>
  <si>
    <t>調整・欠勤控除等反映ゾーン</t>
    <rPh sb="0" eb="2">
      <t>チョウセイ</t>
    </rPh>
    <rPh sb="3" eb="5">
      <t>ケッキン</t>
    </rPh>
    <rPh sb="5" eb="7">
      <t>コウジョ</t>
    </rPh>
    <rPh sb="7" eb="8">
      <t>トウ</t>
    </rPh>
    <rPh sb="8" eb="10">
      <t>ハンエイ</t>
    </rPh>
    <phoneticPr fontId="2"/>
  </si>
  <si>
    <t>社員データをコピー＆貼付・入力</t>
    <rPh sb="0" eb="2">
      <t>シャイン</t>
    </rPh>
    <rPh sb="10" eb="12">
      <t>ハリツケ</t>
    </rPh>
    <rPh sb="13" eb="15">
      <t>ニュウリョク</t>
    </rPh>
    <phoneticPr fontId="2"/>
  </si>
  <si>
    <t>欠勤等控除率</t>
    <rPh sb="3" eb="5">
      <t>コウジョ</t>
    </rPh>
    <rPh sb="5" eb="6">
      <t>リツ</t>
    </rPh>
    <phoneticPr fontId="2"/>
  </si>
  <si>
    <t>調整後
賞与支給額</t>
    <rPh sb="0" eb="3">
      <t>チョウセイゴ</t>
    </rPh>
    <rPh sb="4" eb="6">
      <t>ショウヨ</t>
    </rPh>
    <rPh sb="6" eb="9">
      <t>シキュウガク</t>
    </rPh>
    <phoneticPr fontId="2"/>
  </si>
  <si>
    <r>
      <t>賞与算定基礎賃金項目</t>
    </r>
    <r>
      <rPr>
        <sz val="10"/>
        <color indexed="10"/>
        <rFont val="ＭＳ Ｐゴシック"/>
        <family val="3"/>
        <charset val="128"/>
      </rPr>
      <t>（入力必須）</t>
    </r>
    <rPh sb="0" eb="2">
      <t>ショウヨ</t>
    </rPh>
    <rPh sb="2" eb="4">
      <t>サンテイ</t>
    </rPh>
    <rPh sb="4" eb="6">
      <t>キソ</t>
    </rPh>
    <rPh sb="6" eb="8">
      <t>チンギン</t>
    </rPh>
    <rPh sb="8" eb="10">
      <t>コウモク</t>
    </rPh>
    <phoneticPr fontId="2"/>
  </si>
  <si>
    <r>
      <t>【賞与原資および配分割合を入力</t>
    </r>
    <r>
      <rPr>
        <sz val="11"/>
        <color indexed="10"/>
        <rFont val="ＭＳ Ｐゴシック"/>
        <family val="3"/>
        <charset val="128"/>
      </rPr>
      <t>（必須）</t>
    </r>
    <r>
      <rPr>
        <sz val="11"/>
        <rFont val="ＭＳ Ｐゴシック"/>
        <family val="3"/>
        <charset val="128"/>
      </rPr>
      <t>】</t>
    </r>
    <rPh sb="1" eb="3">
      <t>ショウヨ</t>
    </rPh>
    <rPh sb="3" eb="5">
      <t>ゲンシ</t>
    </rPh>
    <rPh sb="8" eb="10">
      <t>ハイブン</t>
    </rPh>
    <rPh sb="10" eb="12">
      <t>ワリアイ</t>
    </rPh>
    <rPh sb="13" eb="15">
      <t>ニュウリョク</t>
    </rPh>
    <phoneticPr fontId="2"/>
  </si>
  <si>
    <t>※2段階評価・3段階評価等、自由に設計して下さい！</t>
    <rPh sb="2" eb="4">
      <t>ダンカイ</t>
    </rPh>
    <rPh sb="4" eb="6">
      <t>ヒョウカ</t>
    </rPh>
    <rPh sb="8" eb="10">
      <t>ダンカイ</t>
    </rPh>
    <rPh sb="10" eb="12">
      <t>ヒョウカ</t>
    </rPh>
    <rPh sb="12" eb="13">
      <t>トウ</t>
    </rPh>
    <rPh sb="14" eb="16">
      <t>ジユウ</t>
    </rPh>
    <rPh sb="17" eb="19">
      <t>セッケイ</t>
    </rPh>
    <rPh sb="21" eb="22">
      <t>クダ</t>
    </rPh>
    <phoneticPr fontId="2"/>
  </si>
  <si>
    <t>前年差
（本年-前年）</t>
    <rPh sb="0" eb="2">
      <t>ゼンネン</t>
    </rPh>
    <rPh sb="2" eb="3">
      <t>サ</t>
    </rPh>
    <rPh sb="5" eb="7">
      <t>ホンネン</t>
    </rPh>
    <rPh sb="8" eb="10">
      <t>ゼンネン</t>
    </rPh>
    <phoneticPr fontId="2"/>
  </si>
  <si>
    <t>前年差検証</t>
    <rPh sb="0" eb="2">
      <t>ゼンネン</t>
    </rPh>
    <rPh sb="2" eb="3">
      <t>サ</t>
    </rPh>
    <rPh sb="3" eb="5">
      <t>ケンショウ</t>
    </rPh>
    <phoneticPr fontId="2"/>
  </si>
  <si>
    <t>評価結果（絶対評価）をそのまま活用できます。</t>
    <rPh sb="5" eb="7">
      <t>ゼッタイ</t>
    </rPh>
    <rPh sb="7" eb="9">
      <t>ヒョウカ</t>
    </rPh>
    <phoneticPr fontId="2"/>
  </si>
  <si>
    <t>1.社員データを社員データシートからコピー＆貼付、または手入力します。</t>
    <rPh sb="2" eb="4">
      <t>シャイン</t>
    </rPh>
    <rPh sb="8" eb="10">
      <t>シャイン</t>
    </rPh>
    <phoneticPr fontId="2"/>
  </si>
  <si>
    <t>　　　（評価段階は、例では5段階評価ですが、2段階、3段階、あるいは7段階等自由に</t>
    <rPh sb="4" eb="6">
      <t>ヒョウカ</t>
    </rPh>
    <rPh sb="6" eb="8">
      <t>ダンカイ</t>
    </rPh>
    <rPh sb="10" eb="11">
      <t>レイ</t>
    </rPh>
    <rPh sb="14" eb="16">
      <t>ダンカイ</t>
    </rPh>
    <rPh sb="16" eb="18">
      <t>ヒョウカ</t>
    </rPh>
    <rPh sb="23" eb="25">
      <t>ダンカイ</t>
    </rPh>
    <rPh sb="27" eb="29">
      <t>ダンカイ</t>
    </rPh>
    <rPh sb="35" eb="37">
      <t>ダンカイ</t>
    </rPh>
    <rPh sb="37" eb="38">
      <t>トウ</t>
    </rPh>
    <rPh sb="38" eb="40">
      <t>ジユウ</t>
    </rPh>
    <phoneticPr fontId="2"/>
  </si>
  <si>
    <t>　　　決めてください。）</t>
    <phoneticPr fontId="2"/>
  </si>
  <si>
    <t>　　※配分割合は自由に設定できます。基礎給割合を低くすると評価反映割合を高くなり</t>
    <rPh sb="3" eb="5">
      <t>ハイブン</t>
    </rPh>
    <rPh sb="5" eb="7">
      <t>ワリアイ</t>
    </rPh>
    <rPh sb="8" eb="10">
      <t>ジユウ</t>
    </rPh>
    <rPh sb="11" eb="13">
      <t>セッテイ</t>
    </rPh>
    <rPh sb="18" eb="20">
      <t>キソ</t>
    </rPh>
    <rPh sb="20" eb="21">
      <t>キュウ</t>
    </rPh>
    <rPh sb="21" eb="23">
      <t>ワリアイ</t>
    </rPh>
    <rPh sb="24" eb="25">
      <t>ヒク</t>
    </rPh>
    <rPh sb="29" eb="31">
      <t>ヒョウカ</t>
    </rPh>
    <rPh sb="31" eb="33">
      <t>ハンエイ</t>
    </rPh>
    <rPh sb="33" eb="35">
      <t>ワリアイ</t>
    </rPh>
    <rPh sb="36" eb="37">
      <t>タカ</t>
    </rPh>
    <phoneticPr fontId="2"/>
  </si>
  <si>
    <t>　　　評価（成果）部分がより強く反映されることになります。</t>
    <rPh sb="14" eb="15">
      <t>ツヨ</t>
    </rPh>
    <rPh sb="16" eb="18">
      <t>ハンエイ</t>
    </rPh>
    <phoneticPr fontId="2"/>
  </si>
  <si>
    <t>以下、行コピーして下さい！</t>
    <rPh sb="0" eb="2">
      <t>イカ</t>
    </rPh>
    <rPh sb="3" eb="4">
      <t>ギョウ</t>
    </rPh>
    <rPh sb="9" eb="10">
      <t>クダ</t>
    </rPh>
    <phoneticPr fontId="2"/>
  </si>
  <si>
    <t>【参照数値】</t>
    <rPh sb="1" eb="3">
      <t>サンショウ</t>
    </rPh>
    <rPh sb="3" eb="5">
      <t>スウチ</t>
    </rPh>
    <phoneticPr fontId="2"/>
  </si>
  <si>
    <t>　　※氏名、賞与算定基礎給データの入力は必須です。</t>
    <rPh sb="3" eb="5">
      <t>シメイ</t>
    </rPh>
    <rPh sb="6" eb="8">
      <t>ショウヨ</t>
    </rPh>
    <rPh sb="8" eb="10">
      <t>サンテイ</t>
    </rPh>
    <rPh sb="10" eb="12">
      <t>キソ</t>
    </rPh>
    <rPh sb="12" eb="13">
      <t>キュウ</t>
    </rPh>
    <rPh sb="17" eb="19">
      <t>ニュウリョク</t>
    </rPh>
    <rPh sb="20" eb="22">
      <t>ヒッス</t>
    </rPh>
    <phoneticPr fontId="2"/>
  </si>
  <si>
    <t>賞与配分ソフト（基礎給比例型賞与・評価反映設計ツール）</t>
    <rPh sb="0" eb="2">
      <t>ショウヨ</t>
    </rPh>
    <rPh sb="2" eb="4">
      <t>ハイブン</t>
    </rPh>
    <rPh sb="8" eb="10">
      <t>キソ</t>
    </rPh>
    <rPh sb="10" eb="11">
      <t>キュウ</t>
    </rPh>
    <rPh sb="11" eb="13">
      <t>ヒレイ</t>
    </rPh>
    <rPh sb="13" eb="14">
      <t>ガタ</t>
    </rPh>
    <rPh sb="14" eb="16">
      <t>ショウヨ</t>
    </rPh>
    <rPh sb="17" eb="19">
      <t>ヒョウカ</t>
    </rPh>
    <rPh sb="19" eb="21">
      <t>ハンエイ</t>
    </rPh>
    <rPh sb="21" eb="23">
      <t>セッケイ</t>
    </rPh>
    <phoneticPr fontId="2"/>
  </si>
  <si>
    <t>配分係数反映後の
賞与算定基礎</t>
    <phoneticPr fontId="2"/>
  </si>
  <si>
    <t>係数反映算定基礎賃金</t>
    <rPh sb="0" eb="2">
      <t>ケイスウ</t>
    </rPh>
    <rPh sb="2" eb="4">
      <t>ハンエイ</t>
    </rPh>
    <phoneticPr fontId="2"/>
  </si>
  <si>
    <t>賞与配分係数</t>
    <rPh sb="0" eb="2">
      <t>ショウヨ</t>
    </rPh>
    <rPh sb="2" eb="4">
      <t>ハイブン</t>
    </rPh>
    <rPh sb="4" eb="6">
      <t>ケイスウ</t>
    </rPh>
    <phoneticPr fontId="2"/>
  </si>
  <si>
    <t>評価ポイント入力</t>
    <phoneticPr fontId="2"/>
  </si>
  <si>
    <t>総合評価
（評語）</t>
    <rPh sb="0" eb="4">
      <t>ソウゴウヒョウカ</t>
    </rPh>
    <rPh sb="6" eb="8">
      <t>ヒョウゴ</t>
    </rPh>
    <phoneticPr fontId="2"/>
  </si>
  <si>
    <t>95点以上</t>
    <rPh sb="2" eb="3">
      <t>テン</t>
    </rPh>
    <rPh sb="3" eb="5">
      <t>イジョウ</t>
    </rPh>
    <phoneticPr fontId="2"/>
  </si>
  <si>
    <t>90点以上</t>
    <rPh sb="2" eb="3">
      <t>テン</t>
    </rPh>
    <rPh sb="3" eb="5">
      <t>イジョウ</t>
    </rPh>
    <phoneticPr fontId="2"/>
  </si>
  <si>
    <t>80点以上</t>
    <rPh sb="2" eb="3">
      <t>テン</t>
    </rPh>
    <rPh sb="3" eb="5">
      <t>イジョウ</t>
    </rPh>
    <phoneticPr fontId="2"/>
  </si>
  <si>
    <t>70点以上</t>
    <rPh sb="2" eb="3">
      <t>テン</t>
    </rPh>
    <rPh sb="3" eb="5">
      <t>イジョウ</t>
    </rPh>
    <phoneticPr fontId="2"/>
  </si>
  <si>
    <t>60点以上</t>
    <rPh sb="2" eb="3">
      <t>テン</t>
    </rPh>
    <rPh sb="3" eb="5">
      <t>イジョウ</t>
    </rPh>
    <phoneticPr fontId="2"/>
  </si>
  <si>
    <t>50点以上</t>
    <rPh sb="2" eb="3">
      <t>テン</t>
    </rPh>
    <rPh sb="3" eb="5">
      <t>イジョウ</t>
    </rPh>
    <phoneticPr fontId="2"/>
  </si>
  <si>
    <t>40点以上</t>
    <rPh sb="2" eb="3">
      <t>テン</t>
    </rPh>
    <rPh sb="3" eb="5">
      <t>イジョウ</t>
    </rPh>
    <phoneticPr fontId="2"/>
  </si>
  <si>
    <t>30点以上</t>
    <rPh sb="2" eb="3">
      <t>テン</t>
    </rPh>
    <rPh sb="3" eb="5">
      <t>イジョウ</t>
    </rPh>
    <phoneticPr fontId="2"/>
  </si>
  <si>
    <t>20点以上</t>
    <rPh sb="2" eb="3">
      <t>テン</t>
    </rPh>
    <rPh sb="3" eb="5">
      <t>イジョウ</t>
    </rPh>
    <phoneticPr fontId="2"/>
  </si>
  <si>
    <t>20点未満</t>
    <rPh sb="2" eb="3">
      <t>テン</t>
    </rPh>
    <rPh sb="3" eb="5">
      <t>ミマン</t>
    </rPh>
    <phoneticPr fontId="2"/>
  </si>
  <si>
    <t>Ｓ</t>
    <phoneticPr fontId="2"/>
  </si>
  <si>
    <t>Ａ</t>
    <phoneticPr fontId="2"/>
  </si>
  <si>
    <t>Ｂ</t>
    <phoneticPr fontId="2"/>
  </si>
  <si>
    <t>Ｃ</t>
    <phoneticPr fontId="2"/>
  </si>
  <si>
    <t>Ｄ</t>
    <phoneticPr fontId="2"/>
  </si>
  <si>
    <t>総合評価点</t>
    <rPh sb="0" eb="2">
      <t>ソウゴウ</t>
    </rPh>
    <rPh sb="2" eb="4">
      <t>ヒョウカ</t>
    </rPh>
    <rPh sb="4" eb="5">
      <t>テン</t>
    </rPh>
    <phoneticPr fontId="2"/>
  </si>
  <si>
    <t>Ｅ</t>
    <phoneticPr fontId="2"/>
  </si>
  <si>
    <t>総合評価配点表（参考例）</t>
    <rPh sb="0" eb="2">
      <t>ソウゴウ</t>
    </rPh>
    <rPh sb="2" eb="4">
      <t>ヒョウカ</t>
    </rPh>
    <rPh sb="4" eb="6">
      <t>ハイテン</t>
    </rPh>
    <rPh sb="6" eb="7">
      <t>ヒョウ</t>
    </rPh>
    <rPh sb="8" eb="10">
      <t>サンコウ</t>
    </rPh>
    <rPh sb="10" eb="11">
      <t>レイ</t>
    </rPh>
    <phoneticPr fontId="2"/>
  </si>
  <si>
    <t>　　※評価ポイントに替えて総合評価点をそのまま入力してもよい（シート３「評価配点表参考例」参照）！</t>
    <rPh sb="3" eb="5">
      <t>ヒョウカ</t>
    </rPh>
    <rPh sb="10" eb="11">
      <t>カ</t>
    </rPh>
    <rPh sb="13" eb="15">
      <t>ソウゴウ</t>
    </rPh>
    <rPh sb="15" eb="17">
      <t>ヒョウカ</t>
    </rPh>
    <rPh sb="23" eb="25">
      <t>ニュウリョク</t>
    </rPh>
    <rPh sb="36" eb="38">
      <t>ヒョウカ</t>
    </rPh>
    <rPh sb="38" eb="40">
      <t>ハイテン</t>
    </rPh>
    <rPh sb="40" eb="41">
      <t>ヒョウ</t>
    </rPh>
    <rPh sb="41" eb="43">
      <t>サンコウ</t>
    </rPh>
    <rPh sb="43" eb="44">
      <t>レイ</t>
    </rPh>
    <rPh sb="45" eb="47">
      <t>サンショウ</t>
    </rPh>
    <phoneticPr fontId="2"/>
  </si>
  <si>
    <t>総合評価10段階
（賞与配分ポイント数）</t>
    <rPh sb="0" eb="4">
      <t>ソウゴウヒョウカ</t>
    </rPh>
    <rPh sb="6" eb="8">
      <t>ダンカイ</t>
    </rPh>
    <rPh sb="10" eb="12">
      <t>ショウヨ</t>
    </rPh>
    <rPh sb="12" eb="14">
      <t>ハイブン</t>
    </rPh>
    <rPh sb="18" eb="19">
      <t>スウ</t>
    </rPh>
    <phoneticPr fontId="2"/>
  </si>
  <si>
    <t>総合評価6段階
（賞与配分ポイント数）</t>
    <rPh sb="0" eb="4">
      <t>ソウゴウヒョウカ</t>
    </rPh>
    <rPh sb="5" eb="7">
      <t>ダンカイ</t>
    </rPh>
    <rPh sb="9" eb="11">
      <t>ショウヨ</t>
    </rPh>
    <rPh sb="11" eb="13">
      <t>ハイブン</t>
    </rPh>
    <rPh sb="17" eb="18">
      <t>スウ</t>
    </rPh>
    <phoneticPr fontId="2"/>
  </si>
  <si>
    <t>４．使用上の注意</t>
    <rPh sb="2" eb="5">
      <t>シヨウジョウ</t>
    </rPh>
    <rPh sb="6" eb="8">
      <t>チュウイ</t>
    </rPh>
    <phoneticPr fontId="2"/>
  </si>
  <si>
    <t>３．評価配点表参考例シート</t>
    <rPh sb="2" eb="10">
      <t>ヒョウカハイテンヒョウサンコウレイ</t>
    </rPh>
    <phoneticPr fontId="2"/>
  </si>
  <si>
    <t>メインシートＷ列「評価ポイント数の入力」は５段階評価ポイント配分、１０段階評価ポイント配分、</t>
    <rPh sb="7" eb="8">
      <t>レツ</t>
    </rPh>
    <rPh sb="9" eb="11">
      <t>ヒョウカ</t>
    </rPh>
    <rPh sb="15" eb="16">
      <t>スウ</t>
    </rPh>
    <rPh sb="17" eb="19">
      <t>ニュウリョク</t>
    </rPh>
    <rPh sb="22" eb="24">
      <t>ダンカイ</t>
    </rPh>
    <rPh sb="24" eb="26">
      <t>ヒョウカ</t>
    </rPh>
    <rPh sb="30" eb="32">
      <t>ハイブン</t>
    </rPh>
    <rPh sb="35" eb="37">
      <t>ダンカイ</t>
    </rPh>
    <rPh sb="37" eb="39">
      <t>ヒョウカ</t>
    </rPh>
    <rPh sb="43" eb="45">
      <t>ハイブン</t>
    </rPh>
    <phoneticPr fontId="2"/>
  </si>
  <si>
    <t>総合評価点をそのまま、等々いずれの方式で入力しても対応できます。</t>
    <rPh sb="0" eb="2">
      <t>ソウゴウ</t>
    </rPh>
    <rPh sb="2" eb="5">
      <t>ヒョウカテン</t>
    </rPh>
    <rPh sb="11" eb="13">
      <t>トウトウ</t>
    </rPh>
    <rPh sb="17" eb="19">
      <t>ホウシキ</t>
    </rPh>
    <rPh sb="20" eb="22">
      <t>ニュウリョク</t>
    </rPh>
    <rPh sb="25" eb="27">
      <t>タイオウ</t>
    </rPh>
    <phoneticPr fontId="2"/>
  </si>
  <si>
    <t>賞与配分ソフト－基礎給比例型賞与・評価反映設計（Ver.２-2）2.02　説明</t>
    <rPh sb="0" eb="2">
      <t>ショウヨ</t>
    </rPh>
    <rPh sb="2" eb="4">
      <t>ハイブン</t>
    </rPh>
    <rPh sb="8" eb="10">
      <t>キソ</t>
    </rPh>
    <rPh sb="10" eb="11">
      <t>キュウ</t>
    </rPh>
    <rPh sb="11" eb="14">
      <t>ヒレイガタ</t>
    </rPh>
    <rPh sb="14" eb="16">
      <t>ショウヨ</t>
    </rPh>
    <rPh sb="17" eb="19">
      <t>ヒョウカ</t>
    </rPh>
    <rPh sb="19" eb="21">
      <t>ハンエイ</t>
    </rPh>
    <rPh sb="21" eb="23">
      <t>セッケイ</t>
    </rPh>
    <rPh sb="37" eb="39">
      <t>セツメイ</t>
    </rPh>
    <phoneticPr fontId="2"/>
  </si>
  <si>
    <t>　評価ポイントに替えて総合評価点をそのまま入力してもよい（シート３「評価配点表参考例」参照）！</t>
    <phoneticPr fontId="2"/>
  </si>
  <si>
    <t>評価段階設計の判断の参考にして下さい。</t>
    <rPh sb="0" eb="2">
      <t>ヒョウカ</t>
    </rPh>
    <rPh sb="2" eb="4">
      <t>ダンカイ</t>
    </rPh>
    <rPh sb="4" eb="6">
      <t>セッケイ</t>
    </rPh>
    <rPh sb="7" eb="9">
      <t>ハンダン</t>
    </rPh>
    <rPh sb="10" eb="12">
      <t>サンコウ</t>
    </rPh>
    <rPh sb="15" eb="16">
      <t>クダ</t>
    </rPh>
    <phoneticPr fontId="2"/>
  </si>
  <si>
    <t>必ずお読み下さい。</t>
    <rPh sb="0" eb="1">
      <t>カナラ</t>
    </rPh>
    <rPh sb="3" eb="4">
      <t>ヨ</t>
    </rPh>
    <rPh sb="5" eb="6">
      <t>クダ</t>
    </rPh>
    <phoneticPr fontId="2"/>
  </si>
  <si>
    <t>　以下に配分係数を入力します。</t>
    <rPh sb="1" eb="3">
      <t>イカ</t>
    </rPh>
    <phoneticPr fontId="2"/>
  </si>
  <si>
    <t>3.評価（評語）別のポイント数を設計をします。</t>
    <rPh sb="2" eb="4">
      <t>ヒョウカ</t>
    </rPh>
    <rPh sb="5" eb="7">
      <t>ヒョウゴ</t>
    </rPh>
    <rPh sb="8" eb="9">
      <t>ベツ</t>
    </rPh>
    <rPh sb="14" eb="15">
      <t>スウ</t>
    </rPh>
    <rPh sb="16" eb="18">
      <t>セッケイ</t>
    </rPh>
    <phoneticPr fontId="2"/>
  </si>
  <si>
    <t>4.対象期間の個人別の評価結果（評価ポイント）を入力します。</t>
    <rPh sb="2" eb="4">
      <t>タイショウ</t>
    </rPh>
    <rPh sb="4" eb="6">
      <t>キカン</t>
    </rPh>
    <rPh sb="7" eb="9">
      <t>コジン</t>
    </rPh>
    <rPh sb="9" eb="10">
      <t>ベツ</t>
    </rPh>
    <rPh sb="11" eb="13">
      <t>ヒョウカ</t>
    </rPh>
    <rPh sb="13" eb="15">
      <t>ケッカ</t>
    </rPh>
    <rPh sb="16" eb="18">
      <t>ヒョウカ</t>
    </rPh>
    <rPh sb="24" eb="26">
      <t>ニュウリョク</t>
    </rPh>
    <phoneticPr fontId="2"/>
  </si>
  <si>
    <t>5.当期の賞与総原資と賞与算定基礎給比例割合を入力します。</t>
    <rPh sb="2" eb="4">
      <t>トウキ</t>
    </rPh>
    <rPh sb="5" eb="7">
      <t>ショウヨ</t>
    </rPh>
    <rPh sb="7" eb="8">
      <t>ソウ</t>
    </rPh>
    <rPh sb="8" eb="10">
      <t>ゲンシ</t>
    </rPh>
    <rPh sb="11" eb="13">
      <t>ショウヨ</t>
    </rPh>
    <rPh sb="13" eb="15">
      <t>サンテイ</t>
    </rPh>
    <rPh sb="15" eb="17">
      <t>キソ</t>
    </rPh>
    <rPh sb="17" eb="18">
      <t>キュウ</t>
    </rPh>
    <rPh sb="18" eb="20">
      <t>ヒレイ</t>
    </rPh>
    <rPh sb="20" eb="22">
      <t>ワリアイ</t>
    </rPh>
    <rPh sb="23" eb="25">
      <t>ニュウリョク</t>
    </rPh>
    <phoneticPr fontId="2"/>
  </si>
  <si>
    <t>6.調整金額（特殊ケースのみ）、欠勤控除率等を入力して最終決定をします。</t>
    <rPh sb="2" eb="4">
      <t>チョウセイ</t>
    </rPh>
    <rPh sb="4" eb="6">
      <t>キンガク</t>
    </rPh>
    <rPh sb="7" eb="9">
      <t>トクシュ</t>
    </rPh>
    <rPh sb="16" eb="18">
      <t>ケッキン</t>
    </rPh>
    <rPh sb="18" eb="20">
      <t>コウジョ</t>
    </rPh>
    <rPh sb="20" eb="21">
      <t>リツ</t>
    </rPh>
    <rPh sb="21" eb="22">
      <t>トウ</t>
    </rPh>
    <rPh sb="23" eb="25">
      <t>ニュウリョク</t>
    </rPh>
    <rPh sb="27" eb="29">
      <t>サイシュウ</t>
    </rPh>
    <rPh sb="29" eb="31">
      <t>ケッテイ</t>
    </rPh>
    <phoneticPr fontId="2"/>
  </si>
  <si>
    <t>主任</t>
    <rPh sb="0" eb="2">
      <t>シュニン</t>
    </rPh>
    <phoneticPr fontId="2"/>
  </si>
  <si>
    <t>一般</t>
    <rPh sb="0" eb="2">
      <t>イッパン</t>
    </rPh>
    <phoneticPr fontId="2"/>
  </si>
  <si>
    <t>（Ｇ列空白の賞与配分係数 1.0）</t>
    <rPh sb="2" eb="3">
      <t>レツ</t>
    </rPh>
    <rPh sb="3" eb="5">
      <t>クウハク</t>
    </rPh>
    <rPh sb="6" eb="8">
      <t>ショウヨ</t>
    </rPh>
    <rPh sb="8" eb="10">
      <t>ハイブン</t>
    </rPh>
    <rPh sb="10" eb="12">
      <t>ケイスウ</t>
    </rPh>
    <phoneticPr fontId="2"/>
  </si>
  <si>
    <t>　役職（職責・役割）により賞与配分に差を付けるときは、Ｇ列に役職（職責・役割）を入力する。</t>
    <rPh sb="1" eb="2">
      <t>ヤク</t>
    </rPh>
    <rPh sb="2" eb="3">
      <t>ショク</t>
    </rPh>
    <rPh sb="4" eb="6">
      <t>ショクセキ</t>
    </rPh>
    <rPh sb="7" eb="9">
      <t>ヤクワリ</t>
    </rPh>
    <rPh sb="13" eb="17">
      <t>ショウヨハイブン</t>
    </rPh>
    <rPh sb="18" eb="19">
      <t>サ</t>
    </rPh>
    <rPh sb="20" eb="21">
      <t>ツ</t>
    </rPh>
    <rPh sb="28" eb="29">
      <t>レツ</t>
    </rPh>
    <rPh sb="30" eb="32">
      <t>ヤクショク</t>
    </rPh>
    <rPh sb="33" eb="35">
      <t>ショクセキ</t>
    </rPh>
    <rPh sb="36" eb="38">
      <t>ヤクワリ</t>
    </rPh>
    <rPh sb="40" eb="42">
      <t>ニュウリョク</t>
    </rPh>
    <phoneticPr fontId="2"/>
  </si>
  <si>
    <t>2.職責・役割により賞与配分に差を付けるときは、セル「Ｕ２」以下に役職（職責・役割）を、セル「Ｖ２」</t>
    <rPh sb="15" eb="16">
      <t>サ</t>
    </rPh>
    <rPh sb="17" eb="18">
      <t>ツ</t>
    </rPh>
    <rPh sb="30" eb="32">
      <t>イカ</t>
    </rPh>
    <rPh sb="33" eb="35">
      <t>ヤクショク</t>
    </rPh>
    <rPh sb="36" eb="38">
      <t>ショクセキ</t>
    </rPh>
    <rPh sb="39" eb="41">
      <t>ヤクワリ</t>
    </rPh>
    <phoneticPr fontId="2"/>
  </si>
  <si>
    <t>役職（職責・役割）</t>
    <rPh sb="0" eb="1">
      <t>ヤク</t>
    </rPh>
    <rPh sb="1" eb="2">
      <t>ショク</t>
    </rPh>
    <rPh sb="3" eb="5">
      <t>ショクセキ</t>
    </rPh>
    <rPh sb="6" eb="8">
      <t>ヤクワリ</t>
    </rPh>
    <phoneticPr fontId="2"/>
  </si>
  <si>
    <t>■役職（職責・役割）別賞与配分係数</t>
    <rPh sb="1" eb="3">
      <t>ヤクショク</t>
    </rPh>
    <rPh sb="4" eb="6">
      <t>ショクセキ</t>
    </rPh>
    <rPh sb="7" eb="9">
      <t>ヤクワリ</t>
    </rPh>
    <rPh sb="10" eb="11">
      <t>ベツ</t>
    </rPh>
    <rPh sb="11" eb="13">
      <t>ショウヨ</t>
    </rPh>
    <rPh sb="13" eb="15">
      <t>ハイブン</t>
    </rPh>
    <rPh sb="15" eb="17">
      <t>ケイスウ</t>
    </rPh>
    <phoneticPr fontId="2"/>
  </si>
  <si>
    <r>
      <rPr>
        <u/>
        <sz val="11"/>
        <color rgb="FF0000CC"/>
        <rFont val="ＭＳ Ｐゴシック"/>
        <family val="3"/>
        <charset val="128"/>
      </rPr>
      <t>Ｇ列の役職区分と要一致</t>
    </r>
    <r>
      <rPr>
        <sz val="11"/>
        <color rgb="FF0000CC"/>
        <rFont val="ＭＳ Ｐゴシック"/>
        <family val="3"/>
        <charset val="128"/>
      </rPr>
      <t>⇒</t>
    </r>
    <rPh sb="1" eb="2">
      <t>レツ</t>
    </rPh>
    <rPh sb="3" eb="5">
      <t>ヤクショク</t>
    </rPh>
    <rPh sb="5" eb="7">
      <t>クブン</t>
    </rPh>
    <rPh sb="8" eb="9">
      <t>ヨウ</t>
    </rPh>
    <rPh sb="9" eb="11">
      <t>イッチ</t>
    </rPh>
    <phoneticPr fontId="2"/>
  </si>
  <si>
    <t>役職（職責・役割）</t>
    <rPh sb="0" eb="1">
      <t>エキ</t>
    </rPh>
    <rPh sb="1" eb="2">
      <t>ショク</t>
    </rPh>
    <rPh sb="3" eb="5">
      <t>ショクセキ</t>
    </rPh>
    <rPh sb="6" eb="8">
      <t>ヤクワリ</t>
    </rPh>
    <phoneticPr fontId="2"/>
  </si>
  <si>
    <t>賞与配分ソフト</t>
    <rPh sb="0" eb="2">
      <t>ショウヨ</t>
    </rPh>
    <rPh sb="2" eb="4">
      <t>ハイブン</t>
    </rPh>
    <phoneticPr fontId="2"/>
  </si>
  <si>
    <r>
      <t>評価ポイント数入力</t>
    </r>
    <r>
      <rPr>
        <sz val="10"/>
        <color indexed="10"/>
        <rFont val="ＭＳ Ｐゴシック"/>
        <family val="3"/>
        <charset val="128"/>
      </rPr>
      <t>（入力必須）</t>
    </r>
    <rPh sb="0" eb="2">
      <t>ヒョウカ</t>
    </rPh>
    <rPh sb="6" eb="7">
      <t>スウ</t>
    </rPh>
    <rPh sb="7" eb="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</si>
</sst>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e\.mm\.dd"/>
    <numFmt numFmtId="178" formatCode="[$-411]ggge&quot;年&quot;m&quot;月&quot;d&quot;日&quot;;@"/>
  </numFmts>
  <fonts count="7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color indexed="12"/>
      <name val="ＭＳ ゴシック"/>
      <family val="3"/>
      <charset val="128"/>
    </font>
    <font>
      <b/>
      <sz val="11"/>
      <name val="ＭＳ ゴシック"/>
      <family val="3"/>
      <charset val="128"/>
    </font>
    <font>
      <sz val="12"/>
      <name val="ＭＳ ゴシック"/>
      <family val="3"/>
      <charset val="128"/>
    </font>
    <font>
      <sz val="10"/>
      <name val="ＭＳ ゴシック"/>
      <family val="3"/>
      <charset val="128"/>
    </font>
    <font>
      <sz val="10"/>
      <color indexed="8"/>
      <name val="ＭＳ ゴシック"/>
      <family val="3"/>
      <charset val="128"/>
    </font>
    <font>
      <b/>
      <sz val="16"/>
      <name val="ＭＳ Ｐゴシック"/>
      <family val="3"/>
      <charset val="128"/>
    </font>
    <font>
      <b/>
      <u/>
      <sz val="16"/>
      <name val="ＭＳ ゴシック"/>
      <family val="3"/>
      <charset val="128"/>
    </font>
    <font>
      <sz val="9"/>
      <name val="ＭＳ ゴシック"/>
      <family val="3"/>
      <charset val="128"/>
    </font>
    <font>
      <u/>
      <sz val="11"/>
      <name val="ＭＳ ゴシック"/>
      <family val="3"/>
      <charset val="128"/>
    </font>
    <font>
      <b/>
      <sz val="10"/>
      <name val="ＭＳ ゴシック"/>
      <family val="3"/>
      <charset val="128"/>
    </font>
    <font>
      <sz val="10"/>
      <color indexed="12"/>
      <name val="ＭＳ ゴシック"/>
      <family val="3"/>
      <charset val="128"/>
    </font>
    <font>
      <b/>
      <sz val="14"/>
      <color indexed="12"/>
      <name val="ＭＳ ゴシック"/>
      <family val="3"/>
      <charset val="128"/>
    </font>
    <font>
      <b/>
      <sz val="14"/>
      <color indexed="11"/>
      <name val="ＭＳ ゴシック"/>
      <family val="3"/>
      <charset val="128"/>
    </font>
    <font>
      <sz val="11"/>
      <color indexed="8"/>
      <name val="ＭＳ ゴシック"/>
      <family val="3"/>
      <charset val="128"/>
    </font>
    <font>
      <b/>
      <sz val="16"/>
      <color indexed="8"/>
      <name val="ＭＳ ゴシック"/>
      <family val="3"/>
      <charset val="128"/>
    </font>
    <font>
      <sz val="12"/>
      <name val="ＭＳ Ｐゴシック"/>
      <family val="3"/>
      <charset val="128"/>
    </font>
    <font>
      <sz val="10"/>
      <name val="ＭＳ Ｐゴシック"/>
      <family val="3"/>
      <charset val="128"/>
    </font>
    <font>
      <sz val="11"/>
      <color indexed="10"/>
      <name val="ＭＳ ゴシック"/>
      <family val="3"/>
      <charset val="128"/>
    </font>
    <font>
      <b/>
      <sz val="12"/>
      <name val="ＭＳ ゴシック"/>
      <family val="3"/>
      <charset val="128"/>
    </font>
    <font>
      <sz val="11"/>
      <color indexed="12"/>
      <name val="ＭＳ Ｐゴシック"/>
      <family val="3"/>
      <charset val="128"/>
    </font>
    <font>
      <b/>
      <sz val="11"/>
      <color indexed="10"/>
      <name val="ＭＳ Ｐゴシック"/>
      <family val="3"/>
      <charset val="128"/>
    </font>
    <font>
      <b/>
      <u/>
      <sz val="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10"/>
      <name val="ＭＳ ゴシック"/>
      <family val="3"/>
      <charset val="128"/>
    </font>
    <font>
      <u/>
      <sz val="10"/>
      <color indexed="10"/>
      <name val="ＭＳ ゴシック"/>
      <family val="3"/>
      <charset val="128"/>
    </font>
    <font>
      <sz val="10"/>
      <color indexed="10"/>
      <name val="ＭＳ Ｐゴシック"/>
      <family val="3"/>
      <charset val="128"/>
    </font>
    <font>
      <u/>
      <sz val="11"/>
      <color indexed="10"/>
      <name val="ＭＳ ゴシック"/>
      <family val="3"/>
      <charset val="128"/>
    </font>
    <font>
      <b/>
      <sz val="11"/>
      <color indexed="12"/>
      <name val="ＭＳ Ｐゴシック"/>
      <family val="3"/>
      <charset val="128"/>
    </font>
    <font>
      <u/>
      <sz val="12"/>
      <name val="ＭＳ ゴシック"/>
      <family val="3"/>
      <charset val="128"/>
    </font>
    <font>
      <sz val="11"/>
      <color indexed="8"/>
      <name val="ＭＳ Ｐゴシック"/>
      <family val="3"/>
      <charset val="128"/>
    </font>
    <font>
      <u/>
      <sz val="11"/>
      <name val="ＭＳ Ｐゴシック"/>
      <family val="3"/>
      <charset val="128"/>
    </font>
    <font>
      <b/>
      <sz val="16"/>
      <color indexed="12"/>
      <name val="ＭＳ Ｐゴシック"/>
      <family val="3"/>
      <charset val="128"/>
    </font>
    <font>
      <b/>
      <sz val="12"/>
      <name val="ＭＳ Ｐゴシック"/>
      <family val="3"/>
      <charset val="128"/>
    </font>
    <font>
      <b/>
      <sz val="14"/>
      <color indexed="11"/>
      <name val="ＭＳ Ｐゴシック"/>
      <family val="3"/>
      <charset val="128"/>
    </font>
    <font>
      <b/>
      <sz val="14"/>
      <color indexed="12"/>
      <name val="ＭＳ Ｐゴシック"/>
      <family val="3"/>
      <charset val="128"/>
    </font>
    <font>
      <b/>
      <sz val="10"/>
      <color indexed="12"/>
      <name val="ＭＳ Ｐゴシック"/>
      <family val="3"/>
      <charset val="128"/>
    </font>
    <font>
      <b/>
      <sz val="10"/>
      <name val="ＭＳ Ｐゴシック"/>
      <family val="3"/>
      <charset val="128"/>
    </font>
    <font>
      <b/>
      <u/>
      <sz val="12"/>
      <color indexed="12"/>
      <name val="ＭＳ Ｐゴシック"/>
      <family val="3"/>
      <charset val="128"/>
    </font>
    <font>
      <sz val="11"/>
      <color indexed="10"/>
      <name val="ＭＳ Ｐゴシック"/>
      <family val="3"/>
      <charset val="128"/>
    </font>
    <font>
      <b/>
      <sz val="14"/>
      <color indexed="10"/>
      <name val="ＭＳ Ｐゴシック"/>
      <family val="3"/>
      <charset val="128"/>
    </font>
    <font>
      <sz val="11"/>
      <color rgb="FF002060"/>
      <name val="ＭＳ Ｐゴシック"/>
      <family val="3"/>
      <charset val="128"/>
    </font>
    <font>
      <sz val="11"/>
      <color theme="1"/>
      <name val="ＭＳ Ｐゴシック"/>
      <family val="3"/>
      <charset val="128"/>
    </font>
    <font>
      <b/>
      <sz val="11"/>
      <color rgb="FF0000FF"/>
      <name val="ＭＳ Ｐゴシック"/>
      <family val="3"/>
      <charset val="128"/>
    </font>
    <font>
      <sz val="11"/>
      <color rgb="FF0000FF"/>
      <name val="ＭＳ Ｐゴシック"/>
      <family val="3"/>
      <charset val="128"/>
    </font>
    <font>
      <sz val="11"/>
      <color rgb="FFFF0000"/>
      <name val="ＭＳ Ｐゴシック"/>
      <family val="3"/>
      <charset val="128"/>
    </font>
    <font>
      <b/>
      <sz val="12"/>
      <color rgb="FF0066FF"/>
      <name val="ＭＳ Ｐゴシック"/>
      <family val="3"/>
      <charset val="128"/>
    </font>
    <font>
      <b/>
      <sz val="11"/>
      <color rgb="FF0066FF"/>
      <name val="ＭＳ Ｐゴシック"/>
      <family val="3"/>
      <charset val="128"/>
    </font>
    <font>
      <sz val="10"/>
      <color theme="1"/>
      <name val="ＭＳ Ｐゴシック"/>
      <family val="3"/>
      <charset val="128"/>
    </font>
    <font>
      <b/>
      <sz val="12"/>
      <color indexed="12"/>
      <name val="ＭＳ ゴシック"/>
      <family val="3"/>
      <charset val="128"/>
    </font>
    <font>
      <b/>
      <sz val="12"/>
      <color rgb="FF0000CC"/>
      <name val="ＭＳ Ｐゴシック"/>
      <family val="3"/>
      <charset val="128"/>
    </font>
    <font>
      <b/>
      <sz val="12"/>
      <color indexed="8"/>
      <name val="ＭＳ Ｐゴシック"/>
      <family val="3"/>
      <charset val="128"/>
    </font>
    <font>
      <b/>
      <sz val="11"/>
      <color indexed="8"/>
      <name val="ＭＳ Ｐゴシック"/>
      <family val="3"/>
      <charset val="128"/>
    </font>
    <font>
      <b/>
      <sz val="11"/>
      <color rgb="FF0000CC"/>
      <name val="ＭＳ Ｐゴシック"/>
      <family val="3"/>
      <charset val="128"/>
    </font>
    <font>
      <sz val="11"/>
      <color rgb="FF0000CC"/>
      <name val="ＭＳ Ｐゴシック"/>
      <family val="3"/>
      <charset val="128"/>
    </font>
    <font>
      <sz val="10"/>
      <color rgb="FF0000CC"/>
      <name val="ＭＳ Ｐゴシック"/>
      <family val="3"/>
      <charset val="128"/>
    </font>
    <font>
      <b/>
      <sz val="12"/>
      <color theme="1"/>
      <name val="ＭＳ Ｐゴシック"/>
      <family val="3"/>
      <charset val="128"/>
    </font>
    <font>
      <sz val="11"/>
      <color rgb="FF0000CC"/>
      <name val="ＭＳ ゴシック"/>
      <family val="3"/>
      <charset val="128"/>
    </font>
    <font>
      <sz val="14"/>
      <color rgb="FF0000CC"/>
      <name val="ＭＳ ゴシック"/>
      <family val="3"/>
      <charset val="128"/>
    </font>
    <font>
      <b/>
      <sz val="11"/>
      <color rgb="FF0000CC"/>
      <name val="ＭＳ ゴシック"/>
      <family val="3"/>
      <charset val="128"/>
    </font>
    <font>
      <sz val="10"/>
      <color rgb="FF0000CC"/>
      <name val="ＭＳ ゴシック"/>
      <family val="3"/>
      <charset val="128"/>
    </font>
    <font>
      <b/>
      <sz val="11"/>
      <color theme="1"/>
      <name val="ＭＳ Ｐゴシック"/>
      <family val="3"/>
      <charset val="128"/>
    </font>
    <font>
      <u/>
      <sz val="11"/>
      <color rgb="FF0000CC"/>
      <name val="ＭＳ Ｐゴシック"/>
      <family val="3"/>
      <charset val="128"/>
    </font>
    <font>
      <sz val="11"/>
      <color rgb="FFFF0000"/>
      <name val="ＭＳ ゴシック"/>
      <family val="3"/>
      <charset val="128"/>
    </font>
    <font>
      <sz val="11"/>
      <color rgb="FF0000FF"/>
      <name val="ＭＳ ゴシック"/>
      <family val="3"/>
      <charset val="128"/>
    </font>
  </fonts>
  <fills count="12">
    <fill>
      <patternFill patternType="none"/>
    </fill>
    <fill>
      <patternFill patternType="gray125"/>
    </fill>
    <fill>
      <patternFill patternType="solid">
        <fgColor indexed="15"/>
        <bgColor indexed="64"/>
      </patternFill>
    </fill>
    <fill>
      <patternFill patternType="solid">
        <fgColor indexed="3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00FFFF"/>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s>
  <borders count="74">
    <border>
      <left/>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37" fontId="4" fillId="0" borderId="0"/>
  </cellStyleXfs>
  <cellXfs count="374">
    <xf numFmtId="0" fontId="0" fillId="0" borderId="0" xfId="0">
      <alignment vertical="center"/>
    </xf>
    <xf numFmtId="38" fontId="8" fillId="0" borderId="0" xfId="2" applyFont="1" applyBorder="1" applyProtection="1">
      <alignment vertical="center"/>
      <protection hidden="1"/>
    </xf>
    <xf numFmtId="0" fontId="3" fillId="0" borderId="0" xfId="0" applyFont="1" applyProtection="1">
      <alignment vertical="center"/>
      <protection hidden="1"/>
    </xf>
    <xf numFmtId="38" fontId="17" fillId="0" borderId="0" xfId="2" applyFont="1" applyBorder="1" applyProtection="1">
      <alignment vertical="center"/>
      <protection hidden="1"/>
    </xf>
    <xf numFmtId="0" fontId="14" fillId="0" borderId="0" xfId="0" applyFont="1" applyAlignment="1" applyProtection="1">
      <alignment horizontal="left" vertical="center"/>
      <protection hidden="1"/>
    </xf>
    <xf numFmtId="0" fontId="3" fillId="0" borderId="0" xfId="0" applyFont="1" applyAlignment="1" applyProtection="1">
      <alignment horizontal="center" vertical="center"/>
      <protection hidden="1"/>
    </xf>
    <xf numFmtId="0" fontId="14" fillId="0" borderId="0" xfId="0" applyFont="1" applyProtection="1">
      <alignment vertical="center"/>
      <protection hidden="1"/>
    </xf>
    <xf numFmtId="0" fontId="14" fillId="0" borderId="0" xfId="0" applyFont="1" applyAlignment="1" applyProtection="1">
      <alignment horizontal="center" vertical="center"/>
      <protection hidden="1"/>
    </xf>
    <xf numFmtId="0" fontId="9" fillId="0" borderId="0" xfId="0" applyFont="1" applyProtection="1">
      <alignment vertical="center"/>
      <protection hidden="1"/>
    </xf>
    <xf numFmtId="38" fontId="3" fillId="0" borderId="0" xfId="2" applyFont="1" applyProtection="1">
      <alignment vertical="center"/>
      <protection hidden="1"/>
    </xf>
    <xf numFmtId="0" fontId="0" fillId="0" borderId="0" xfId="0" applyProtection="1">
      <alignment vertical="center"/>
      <protection hidden="1"/>
    </xf>
    <xf numFmtId="0" fontId="3" fillId="0" borderId="0" xfId="0" quotePrefix="1" applyFont="1" applyAlignment="1" applyProtection="1">
      <alignment horizontal="left"/>
      <protection hidden="1"/>
    </xf>
    <xf numFmtId="55" fontId="0" fillId="0" borderId="0" xfId="0" applyNumberFormat="1" applyProtection="1">
      <alignment vertical="center"/>
      <protection hidden="1"/>
    </xf>
    <xf numFmtId="0" fontId="31" fillId="0" borderId="0" xfId="0" applyFont="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9" fillId="3" borderId="14" xfId="0" applyFont="1" applyFill="1" applyBorder="1" applyAlignment="1" applyProtection="1">
      <alignment horizontal="center" vertical="center"/>
      <protection hidden="1"/>
    </xf>
    <xf numFmtId="0" fontId="9" fillId="3" borderId="15" xfId="0" applyFont="1" applyFill="1" applyBorder="1" applyProtection="1">
      <alignment vertical="center"/>
      <protection hidden="1"/>
    </xf>
    <xf numFmtId="0" fontId="9" fillId="3" borderId="16" xfId="0" applyFont="1" applyFill="1" applyBorder="1" applyAlignment="1" applyProtection="1">
      <alignment horizontal="center" vertical="center"/>
      <protection hidden="1"/>
    </xf>
    <xf numFmtId="0" fontId="9" fillId="3" borderId="17" xfId="0" applyFont="1" applyFill="1" applyBorder="1" applyAlignment="1" applyProtection="1">
      <alignment horizontal="center" vertical="center"/>
      <protection hidden="1"/>
    </xf>
    <xf numFmtId="0" fontId="9" fillId="3" borderId="18" xfId="0" applyFont="1" applyFill="1" applyBorder="1" applyAlignment="1" applyProtection="1">
      <alignment horizontal="center" vertical="center"/>
      <protection hidden="1"/>
    </xf>
    <xf numFmtId="38" fontId="3" fillId="0" borderId="22" xfId="2" applyFont="1" applyFill="1" applyBorder="1" applyProtection="1">
      <alignment vertical="center"/>
      <protection hidden="1"/>
    </xf>
    <xf numFmtId="0" fontId="3" fillId="0" borderId="23" xfId="0" applyFont="1" applyBorder="1" applyProtection="1">
      <alignment vertical="center"/>
      <protection hidden="1"/>
    </xf>
    <xf numFmtId="0" fontId="3" fillId="0" borderId="24" xfId="0" applyFont="1" applyBorder="1" applyProtection="1">
      <alignment vertical="center"/>
      <protection hidden="1"/>
    </xf>
    <xf numFmtId="0" fontId="3" fillId="0" borderId="23" xfId="0" applyFont="1" applyBorder="1" applyAlignment="1" applyProtection="1">
      <alignment horizontal="right" vertical="center"/>
      <protection hidden="1"/>
    </xf>
    <xf numFmtId="0" fontId="3" fillId="2" borderId="23" xfId="0" applyFont="1" applyFill="1" applyBorder="1" applyAlignment="1" applyProtection="1">
      <alignment horizontal="right" vertical="center"/>
      <protection hidden="1"/>
    </xf>
    <xf numFmtId="0" fontId="3" fillId="2" borderId="23" xfId="0" applyFont="1" applyFill="1" applyBorder="1" applyProtection="1">
      <alignment vertical="center"/>
      <protection hidden="1"/>
    </xf>
    <xf numFmtId="0" fontId="3" fillId="2" borderId="19" xfId="0" applyFont="1" applyFill="1" applyBorder="1" applyProtection="1">
      <alignment vertical="center"/>
      <protection hidden="1"/>
    </xf>
    <xf numFmtId="0" fontId="25" fillId="0" borderId="0" xfId="0" applyFont="1" applyAlignment="1" applyProtection="1">
      <protection hidden="1"/>
    </xf>
    <xf numFmtId="0" fontId="0" fillId="0" borderId="0" xfId="0" applyAlignment="1" applyProtection="1">
      <alignment vertical="top"/>
      <protection hidden="1"/>
    </xf>
    <xf numFmtId="0" fontId="3" fillId="2" borderId="20" xfId="0" applyFont="1" applyFill="1" applyBorder="1" applyAlignment="1" applyProtection="1">
      <alignment horizontal="center" vertical="center"/>
      <protection locked="0"/>
    </xf>
    <xf numFmtId="0" fontId="24" fillId="0" borderId="0" xfId="0" applyFont="1" applyAlignment="1" applyProtection="1">
      <alignment horizontal="left" vertical="center"/>
      <protection hidden="1"/>
    </xf>
    <xf numFmtId="38" fontId="18" fillId="0" borderId="0" xfId="2" applyFont="1" applyBorder="1" applyProtection="1">
      <alignment vertical="center"/>
      <protection hidden="1"/>
    </xf>
    <xf numFmtId="0" fontId="36" fillId="0" borderId="0" xfId="0" applyFont="1" applyAlignment="1" applyProtection="1">
      <alignment horizontal="left" vertical="center"/>
      <protection hidden="1"/>
    </xf>
    <xf numFmtId="0" fontId="0" fillId="0" borderId="2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4" borderId="26" xfId="0" applyFill="1" applyBorder="1" applyAlignment="1" applyProtection="1">
      <alignment horizontal="center" vertical="center"/>
      <protection hidden="1"/>
    </xf>
    <xf numFmtId="38" fontId="0" fillId="0" borderId="0" xfId="2" applyFont="1" applyProtection="1">
      <alignment vertical="center"/>
      <protection hidden="1"/>
    </xf>
    <xf numFmtId="0" fontId="0" fillId="0" borderId="0" xfId="0" applyAlignment="1" applyProtection="1">
      <alignment horizontal="right" vertical="center"/>
      <protection hidden="1"/>
    </xf>
    <xf numFmtId="0" fontId="39" fillId="0" borderId="0" xfId="3" applyFont="1" applyProtection="1">
      <protection hidden="1"/>
    </xf>
    <xf numFmtId="0" fontId="38" fillId="0" borderId="0" xfId="0" applyFont="1" applyAlignment="1" applyProtection="1">
      <alignment horizontal="center" vertical="center"/>
      <protection hidden="1"/>
    </xf>
    <xf numFmtId="0" fontId="33" fillId="0" borderId="0" xfId="0" applyFont="1" applyAlignment="1" applyProtection="1">
      <alignment horizontal="left" vertical="center"/>
      <protection hidden="1"/>
    </xf>
    <xf numFmtId="0" fontId="38" fillId="0" borderId="0" xfId="0" applyFont="1" applyProtection="1">
      <alignment vertical="center"/>
      <protection hidden="1"/>
    </xf>
    <xf numFmtId="38" fontId="21" fillId="0" borderId="0" xfId="2" applyFont="1" applyBorder="1" applyProtection="1">
      <alignment vertical="center"/>
      <protection hidden="1"/>
    </xf>
    <xf numFmtId="0" fontId="38" fillId="0" borderId="0" xfId="0" applyFont="1" applyAlignment="1" applyProtection="1">
      <alignment horizontal="left" vertical="center"/>
      <protection hidden="1"/>
    </xf>
    <xf numFmtId="0" fontId="40" fillId="0" borderId="0" xfId="0" applyFont="1" applyAlignment="1" applyProtection="1">
      <alignment horizontal="left" vertical="center"/>
      <protection hidden="1"/>
    </xf>
    <xf numFmtId="38" fontId="41" fillId="0" borderId="0" xfId="2" applyFont="1" applyBorder="1" applyProtection="1">
      <alignment vertical="center"/>
      <protection hidden="1"/>
    </xf>
    <xf numFmtId="38" fontId="42" fillId="0" borderId="0" xfId="2" applyFont="1" applyBorder="1" applyProtection="1">
      <alignment vertical="center"/>
      <protection hidden="1"/>
    </xf>
    <xf numFmtId="38" fontId="0" fillId="0" borderId="27" xfId="2" applyFont="1" applyFill="1" applyBorder="1" applyAlignment="1" applyProtection="1">
      <alignment horizontal="right" vertical="center"/>
      <protection hidden="1"/>
    </xf>
    <xf numFmtId="38" fontId="43" fillId="0" borderId="27" xfId="2"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0" fillId="0" borderId="23" xfId="0" applyBorder="1" applyAlignment="1" applyProtection="1">
      <alignment horizontal="right" vertical="center"/>
      <protection hidden="1"/>
    </xf>
    <xf numFmtId="0" fontId="0" fillId="0" borderId="23" xfId="0" applyBorder="1" applyProtection="1">
      <alignment vertical="center"/>
      <protection hidden="1"/>
    </xf>
    <xf numFmtId="0" fontId="0" fillId="0" borderId="28" xfId="0" applyBorder="1" applyAlignment="1" applyProtection="1">
      <alignment horizontal="center" vertical="center"/>
      <protection hidden="1"/>
    </xf>
    <xf numFmtId="0" fontId="22" fillId="3" borderId="14" xfId="0" applyFont="1" applyFill="1" applyBorder="1" applyAlignment="1" applyProtection="1">
      <alignment horizontal="center" vertical="center"/>
      <protection hidden="1"/>
    </xf>
    <xf numFmtId="0" fontId="22" fillId="3" borderId="15" xfId="0" applyFont="1" applyFill="1" applyBorder="1" applyProtection="1">
      <alignment vertical="center"/>
      <protection hidden="1"/>
    </xf>
    <xf numFmtId="0" fontId="0" fillId="3" borderId="16" xfId="0" applyFill="1" applyBorder="1" applyAlignment="1" applyProtection="1">
      <alignment horizontal="center" vertical="center"/>
      <protection hidden="1"/>
    </xf>
    <xf numFmtId="0" fontId="25" fillId="0" borderId="17" xfId="0" applyFont="1" applyBorder="1" applyAlignment="1" applyProtection="1">
      <alignment horizontal="center" wrapText="1"/>
      <protection locked="0"/>
    </xf>
    <xf numFmtId="0" fontId="25" fillId="0" borderId="17" xfId="0" applyFont="1" applyBorder="1" applyAlignment="1" applyProtection="1">
      <alignment horizontal="center" vertical="center"/>
      <protection locked="0"/>
    </xf>
    <xf numFmtId="177" fontId="25" fillId="0" borderId="17" xfId="0" applyNumberFormat="1" applyFont="1" applyBorder="1" applyAlignment="1" applyProtection="1">
      <alignment horizontal="center" wrapText="1"/>
      <protection locked="0"/>
    </xf>
    <xf numFmtId="38" fontId="25" fillId="0" borderId="16" xfId="2" applyFont="1" applyFill="1" applyBorder="1" applyProtection="1">
      <alignment vertical="center"/>
      <protection locked="0"/>
    </xf>
    <xf numFmtId="38" fontId="25" fillId="0" borderId="29" xfId="2" applyFont="1" applyFill="1" applyBorder="1" applyAlignment="1" applyProtection="1">
      <protection locked="0"/>
    </xf>
    <xf numFmtId="38" fontId="25" fillId="0" borderId="14" xfId="2" applyFont="1" applyFill="1" applyBorder="1" applyAlignment="1" applyProtection="1">
      <protection locked="0"/>
    </xf>
    <xf numFmtId="38" fontId="1" fillId="5" borderId="16" xfId="2" applyFont="1" applyFill="1" applyBorder="1" applyProtection="1">
      <alignment vertical="center"/>
      <protection hidden="1"/>
    </xf>
    <xf numFmtId="40" fontId="1" fillId="5" borderId="16" xfId="2" applyNumberFormat="1" applyFont="1" applyFill="1" applyBorder="1" applyProtection="1">
      <alignment vertical="center"/>
      <protection hidden="1"/>
    </xf>
    <xf numFmtId="176" fontId="25" fillId="0" borderId="16" xfId="1" applyNumberFormat="1" applyFont="1" applyFill="1" applyBorder="1" applyAlignment="1" applyProtection="1">
      <alignment horizontal="center" vertical="center"/>
      <protection locked="0"/>
    </xf>
    <xf numFmtId="0" fontId="0" fillId="3" borderId="17" xfId="0" applyFill="1" applyBorder="1" applyAlignment="1" applyProtection="1">
      <alignment horizontal="center" vertical="center"/>
      <protection hidden="1"/>
    </xf>
    <xf numFmtId="38" fontId="25" fillId="0" borderId="17" xfId="2" applyFont="1" applyFill="1" applyBorder="1" applyProtection="1">
      <alignment vertical="center"/>
      <protection locked="0"/>
    </xf>
    <xf numFmtId="38" fontId="25" fillId="0" borderId="21" xfId="2" applyFont="1" applyFill="1" applyBorder="1" applyAlignment="1" applyProtection="1">
      <protection locked="0"/>
    </xf>
    <xf numFmtId="38" fontId="1" fillId="5" borderId="17" xfId="2" applyFont="1" applyFill="1" applyBorder="1" applyProtection="1">
      <alignment vertical="center"/>
      <protection hidden="1"/>
    </xf>
    <xf numFmtId="40" fontId="1" fillId="5" borderId="17" xfId="2" applyNumberFormat="1" applyFont="1" applyFill="1" applyBorder="1" applyProtection="1">
      <alignment vertical="center"/>
      <protection hidden="1"/>
    </xf>
    <xf numFmtId="176" fontId="25" fillId="0" borderId="17" xfId="1" applyNumberFormat="1" applyFont="1" applyFill="1" applyBorder="1" applyAlignment="1" applyProtection="1">
      <alignment horizontal="center" vertical="center"/>
      <protection locked="0"/>
    </xf>
    <xf numFmtId="38" fontId="25" fillId="0" borderId="17" xfId="2" applyFont="1" applyFill="1" applyBorder="1" applyAlignment="1" applyProtection="1">
      <protection locked="0"/>
    </xf>
    <xf numFmtId="0" fontId="0" fillId="3" borderId="18" xfId="0" applyFill="1" applyBorder="1" applyAlignment="1" applyProtection="1">
      <alignment horizontal="center" vertical="center"/>
      <protection hidden="1"/>
    </xf>
    <xf numFmtId="40" fontId="1" fillId="5" borderId="18" xfId="2" applyNumberFormat="1" applyFont="1" applyFill="1" applyBorder="1" applyProtection="1">
      <alignment vertical="center"/>
      <protection hidden="1"/>
    </xf>
    <xf numFmtId="0" fontId="0" fillId="4" borderId="33" xfId="0" applyFill="1" applyBorder="1" applyAlignment="1" applyProtection="1">
      <alignment horizontal="center" vertical="center"/>
      <protection hidden="1"/>
    </xf>
    <xf numFmtId="0" fontId="0" fillId="4" borderId="34" xfId="0" applyFill="1" applyBorder="1" applyAlignment="1" applyProtection="1">
      <alignment horizontal="center" vertical="center"/>
      <protection hidden="1"/>
    </xf>
    <xf numFmtId="0" fontId="49" fillId="4" borderId="34" xfId="0" applyFont="1" applyFill="1" applyBorder="1" applyAlignment="1" applyProtection="1">
      <alignment horizontal="center" vertical="center"/>
      <protection hidden="1"/>
    </xf>
    <xf numFmtId="0" fontId="49" fillId="7" borderId="26" xfId="0" applyFont="1" applyFill="1" applyBorder="1" applyAlignment="1" applyProtection="1">
      <alignment horizontal="center" vertical="center"/>
      <protection hidden="1"/>
    </xf>
    <xf numFmtId="0" fontId="49" fillId="7" borderId="33" xfId="0" applyFont="1" applyFill="1" applyBorder="1" applyAlignment="1" applyProtection="1">
      <alignment horizontal="center" vertical="center"/>
      <protection hidden="1"/>
    </xf>
    <xf numFmtId="0" fontId="0" fillId="7" borderId="35" xfId="0" applyFill="1" applyBorder="1" applyAlignment="1" applyProtection="1">
      <alignment horizontal="center" vertical="center"/>
      <protection hidden="1"/>
    </xf>
    <xf numFmtId="0" fontId="0" fillId="4" borderId="26" xfId="0" applyFill="1" applyBorder="1" applyProtection="1">
      <alignment vertical="center"/>
      <protection hidden="1"/>
    </xf>
    <xf numFmtId="38" fontId="1" fillId="4" borderId="34" xfId="2" applyFont="1" applyFill="1" applyBorder="1" applyAlignment="1" applyProtection="1">
      <alignment vertical="center"/>
      <protection hidden="1"/>
    </xf>
    <xf numFmtId="0" fontId="0" fillId="0" borderId="0" xfId="0" applyAlignment="1" applyProtection="1">
      <alignment horizontal="left" vertical="center"/>
      <protection hidden="1"/>
    </xf>
    <xf numFmtId="0" fontId="0" fillId="0" borderId="27" xfId="0" applyBorder="1" applyAlignment="1" applyProtection="1">
      <alignment horizontal="right" vertical="center"/>
      <protection hidden="1"/>
    </xf>
    <xf numFmtId="0" fontId="45" fillId="5" borderId="0" xfId="0" applyFont="1" applyFill="1" applyAlignment="1" applyProtection="1">
      <alignment horizontal="left" vertical="center"/>
      <protection hidden="1"/>
    </xf>
    <xf numFmtId="0" fontId="0" fillId="5" borderId="0" xfId="0" applyFill="1" applyAlignment="1" applyProtection="1">
      <alignment horizontal="center" vertical="center"/>
      <protection hidden="1"/>
    </xf>
    <xf numFmtId="0" fontId="22" fillId="0" borderId="0" xfId="0" applyFont="1" applyAlignment="1" applyProtection="1">
      <alignment horizontal="center" vertical="center"/>
      <protection hidden="1"/>
    </xf>
    <xf numFmtId="38" fontId="0" fillId="0" borderId="23" xfId="2" applyFont="1" applyFill="1" applyBorder="1" applyProtection="1">
      <alignment vertical="center"/>
      <protection hidden="1"/>
    </xf>
    <xf numFmtId="0" fontId="22" fillId="5" borderId="0" xfId="0" applyFont="1" applyFill="1" applyAlignment="1" applyProtection="1">
      <alignment horizontal="center" vertical="center"/>
      <protection hidden="1"/>
    </xf>
    <xf numFmtId="0" fontId="49" fillId="0" borderId="0" xfId="0" applyFont="1" applyAlignment="1" applyProtection="1">
      <alignment horizontal="center" vertical="center"/>
      <protection hidden="1"/>
    </xf>
    <xf numFmtId="38" fontId="1" fillId="5" borderId="1" xfId="2" applyFont="1" applyFill="1" applyBorder="1" applyAlignment="1" applyProtection="1">
      <alignment horizontal="right" vertical="center"/>
      <protection hidden="1"/>
    </xf>
    <xf numFmtId="38" fontId="1" fillId="5" borderId="2" xfId="2" applyFont="1" applyFill="1" applyBorder="1" applyAlignment="1" applyProtection="1">
      <alignment horizontal="right" vertical="center"/>
      <protection hidden="1"/>
    </xf>
    <xf numFmtId="38" fontId="1" fillId="5" borderId="16" xfId="2" applyFont="1" applyFill="1" applyBorder="1" applyAlignment="1" applyProtection="1">
      <alignment horizontal="right" vertical="center"/>
      <protection hidden="1"/>
    </xf>
    <xf numFmtId="38" fontId="1" fillId="5" borderId="17" xfId="2" applyFont="1" applyFill="1" applyBorder="1" applyAlignment="1" applyProtection="1">
      <alignment horizontal="right" vertical="center"/>
      <protection hidden="1"/>
    </xf>
    <xf numFmtId="38" fontId="1" fillId="5" borderId="18" xfId="2" applyFont="1" applyFill="1" applyBorder="1" applyAlignment="1" applyProtection="1">
      <alignment horizontal="right" vertical="center"/>
      <protection hidden="1"/>
    </xf>
    <xf numFmtId="38" fontId="1" fillId="5" borderId="25" xfId="2" applyFont="1" applyFill="1" applyBorder="1" applyAlignment="1" applyProtection="1">
      <alignment horizontal="right" vertical="center"/>
      <protection hidden="1"/>
    </xf>
    <xf numFmtId="38" fontId="1" fillId="5" borderId="18" xfId="2" applyFont="1" applyFill="1" applyBorder="1" applyProtection="1">
      <alignment vertical="center"/>
      <protection hidden="1"/>
    </xf>
    <xf numFmtId="38" fontId="0" fillId="0" borderId="0" xfId="2" applyFont="1" applyFill="1" applyAlignment="1" applyProtection="1">
      <alignment horizontal="right" vertical="center"/>
      <protection hidden="1"/>
    </xf>
    <xf numFmtId="38" fontId="25" fillId="0" borderId="39" xfId="2" applyFont="1" applyFill="1" applyBorder="1" applyAlignment="1" applyProtection="1">
      <alignment horizontal="right" vertical="center"/>
      <protection locked="0"/>
    </xf>
    <xf numFmtId="38" fontId="25" fillId="0" borderId="40" xfId="2" applyFont="1" applyFill="1" applyBorder="1" applyAlignment="1" applyProtection="1">
      <alignment horizontal="right" vertical="center"/>
      <protection locked="0"/>
    </xf>
    <xf numFmtId="0" fontId="0" fillId="0" borderId="23"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42" xfId="0" applyBorder="1" applyProtection="1">
      <alignment vertical="center"/>
      <protection hidden="1"/>
    </xf>
    <xf numFmtId="0" fontId="0" fillId="4" borderId="35" xfId="0" applyFill="1" applyBorder="1" applyAlignment="1" applyProtection="1">
      <alignment horizontal="center" vertical="center"/>
      <protection hidden="1"/>
    </xf>
    <xf numFmtId="0" fontId="49" fillId="4" borderId="43" xfId="0" applyFont="1" applyFill="1" applyBorder="1" applyAlignment="1" applyProtection="1">
      <alignment horizontal="center" vertical="center"/>
      <protection hidden="1"/>
    </xf>
    <xf numFmtId="9" fontId="40" fillId="4" borderId="44" xfId="1" applyFont="1" applyFill="1" applyBorder="1" applyAlignment="1" applyProtection="1">
      <alignment horizontal="center" vertical="center"/>
      <protection hidden="1"/>
    </xf>
    <xf numFmtId="0" fontId="50" fillId="6" borderId="16" xfId="2" applyNumberFormat="1" applyFont="1" applyFill="1" applyBorder="1" applyAlignment="1" applyProtection="1">
      <alignment horizontal="center" vertical="center"/>
      <protection locked="0"/>
    </xf>
    <xf numFmtId="0" fontId="50" fillId="6" borderId="17" xfId="2" applyNumberFormat="1" applyFont="1" applyFill="1" applyBorder="1" applyAlignment="1" applyProtection="1">
      <alignment horizontal="center" vertical="center"/>
      <protection locked="0"/>
    </xf>
    <xf numFmtId="38" fontId="53" fillId="0" borderId="47" xfId="2" applyFont="1" applyBorder="1" applyAlignment="1" applyProtection="1">
      <alignment horizontal="center" vertical="center"/>
      <protection locked="0"/>
    </xf>
    <xf numFmtId="9" fontId="53" fillId="0" borderId="22" xfId="1" applyFont="1" applyBorder="1" applyAlignment="1" applyProtection="1">
      <alignment horizontal="center" vertical="center"/>
      <protection locked="0"/>
    </xf>
    <xf numFmtId="0" fontId="54" fillId="0" borderId="48" xfId="0" applyFont="1" applyBorder="1" applyAlignment="1" applyProtection="1">
      <alignment horizontal="center" vertical="center"/>
      <protection locked="0"/>
    </xf>
    <xf numFmtId="0" fontId="54" fillId="0" borderId="43" xfId="0" applyFont="1" applyBorder="1" applyAlignment="1" applyProtection="1">
      <alignment horizontal="center" vertical="center"/>
      <protection locked="0"/>
    </xf>
    <xf numFmtId="0" fontId="9" fillId="2" borderId="45" xfId="0" applyFont="1" applyFill="1" applyBorder="1" applyAlignment="1" applyProtection="1">
      <alignment horizontal="center" vertical="center"/>
      <protection hidden="1"/>
    </xf>
    <xf numFmtId="0" fontId="9" fillId="2" borderId="46" xfId="0" applyFont="1" applyFill="1" applyBorder="1" applyAlignment="1" applyProtection="1">
      <alignment horizontal="center" vertical="center"/>
      <protection hidden="1"/>
    </xf>
    <xf numFmtId="0" fontId="24" fillId="0" borderId="0" xfId="0" applyFont="1" applyProtection="1">
      <alignment vertical="center"/>
      <protection locked="0"/>
    </xf>
    <xf numFmtId="0" fontId="19" fillId="0" borderId="0" xfId="0" applyFont="1" applyProtection="1">
      <alignment vertical="center"/>
      <protection locked="0"/>
    </xf>
    <xf numFmtId="0" fontId="13" fillId="0" borderId="0" xfId="0" applyFont="1" applyAlignment="1" applyProtection="1">
      <alignment horizontal="center" vertical="center"/>
      <protection locked="0"/>
    </xf>
    <xf numFmtId="0" fontId="3" fillId="0" borderId="0" xfId="0" applyFont="1" applyProtection="1">
      <alignment vertical="center"/>
      <protection locked="0"/>
    </xf>
    <xf numFmtId="0" fontId="12" fillId="0" borderId="0" xfId="0" applyFont="1" applyAlignment="1" applyProtection="1">
      <protection locked="0"/>
    </xf>
    <xf numFmtId="38" fontId="3" fillId="0" borderId="0" xfId="2" applyFont="1" applyBorder="1" applyAlignment="1" applyProtection="1">
      <alignment horizontal="center"/>
      <protection locked="0"/>
    </xf>
    <xf numFmtId="0" fontId="5" fillId="0" borderId="0" xfId="0" applyFont="1" applyAlignment="1" applyProtection="1">
      <protection locked="0"/>
    </xf>
    <xf numFmtId="38" fontId="31" fillId="0" borderId="0" xfId="2" applyFont="1" applyBorder="1" applyAlignment="1" applyProtection="1">
      <alignment horizontal="left"/>
      <protection locked="0"/>
    </xf>
    <xf numFmtId="0" fontId="6" fillId="0" borderId="0" xfId="0" applyFont="1" applyProtection="1">
      <alignment vertical="center"/>
      <protection locked="0"/>
    </xf>
    <xf numFmtId="0" fontId="23" fillId="0" borderId="0" xfId="0" applyFont="1" applyAlignment="1" applyProtection="1">
      <protection locked="0"/>
    </xf>
    <xf numFmtId="0" fontId="34" fillId="0" borderId="0" xfId="0" applyFont="1" applyProtection="1">
      <alignment vertical="center"/>
      <protection locked="0"/>
    </xf>
    <xf numFmtId="0" fontId="3" fillId="0" borderId="0" xfId="0" applyFont="1" applyAlignment="1" applyProtection="1">
      <alignment horizontal="center" vertical="center"/>
      <protection locked="0"/>
    </xf>
    <xf numFmtId="0" fontId="14" fillId="0" borderId="0" xfId="0" applyFont="1" applyAlignment="1" applyProtection="1">
      <protection locked="0"/>
    </xf>
    <xf numFmtId="0" fontId="20" fillId="0" borderId="0" xfId="0" applyFont="1" applyProtection="1">
      <alignment vertical="center"/>
      <protection locked="0"/>
    </xf>
    <xf numFmtId="0" fontId="13" fillId="0" borderId="0" xfId="0" applyFont="1" applyAlignment="1" applyProtection="1">
      <alignment horizontal="center"/>
      <protection locked="0"/>
    </xf>
    <xf numFmtId="38" fontId="13" fillId="0" borderId="0" xfId="2" applyFont="1" applyBorder="1" applyAlignment="1" applyProtection="1">
      <alignment horizontal="center"/>
      <protection locked="0"/>
    </xf>
    <xf numFmtId="0" fontId="19" fillId="3" borderId="20" xfId="0" applyFont="1" applyFill="1" applyBorder="1" applyAlignment="1" applyProtection="1">
      <alignment horizontal="center"/>
      <protection locked="0"/>
    </xf>
    <xf numFmtId="0" fontId="19" fillId="2" borderId="20" xfId="0" applyFont="1" applyFill="1" applyBorder="1" applyAlignment="1" applyProtection="1">
      <alignment horizontal="center"/>
      <protection locked="0"/>
    </xf>
    <xf numFmtId="0" fontId="19" fillId="0" borderId="0" xfId="0" applyFont="1" applyAlignment="1" applyProtection="1">
      <alignment horizontal="center"/>
      <protection locked="0"/>
    </xf>
    <xf numFmtId="0" fontId="7" fillId="3" borderId="20"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38" fontId="5" fillId="0" borderId="20" xfId="2" applyFont="1" applyFill="1" applyBorder="1" applyAlignment="1" applyProtection="1">
      <protection locked="0"/>
    </xf>
    <xf numFmtId="38" fontId="5" fillId="0" borderId="0" xfId="2" applyFont="1" applyFill="1" applyBorder="1" applyAlignment="1" applyProtection="1">
      <protection locked="0"/>
    </xf>
    <xf numFmtId="0" fontId="13" fillId="3" borderId="20" xfId="0" applyFont="1" applyFill="1" applyBorder="1" applyAlignment="1" applyProtection="1">
      <alignment horizontal="center" vertical="center" wrapText="1"/>
      <protection locked="0"/>
    </xf>
    <xf numFmtId="38" fontId="5" fillId="0" borderId="20" xfId="2" applyFont="1" applyFill="1" applyBorder="1" applyAlignment="1" applyProtection="1">
      <alignment vertical="center"/>
      <protection locked="0"/>
    </xf>
    <xf numFmtId="38" fontId="5" fillId="0" borderId="20" xfId="2" applyFont="1" applyBorder="1" applyProtection="1">
      <alignment vertical="center"/>
      <protection locked="0"/>
    </xf>
    <xf numFmtId="38" fontId="3" fillId="0" borderId="0" xfId="2" applyFont="1" applyBorder="1" applyProtection="1">
      <alignment vertical="center"/>
      <protection locked="0"/>
    </xf>
    <xf numFmtId="0" fontId="3" fillId="3" borderId="20" xfId="0" applyFont="1" applyFill="1" applyBorder="1" applyProtection="1">
      <alignment vertical="center"/>
      <protection locked="0"/>
    </xf>
    <xf numFmtId="38" fontId="5" fillId="0" borderId="20" xfId="2" applyFont="1" applyFill="1" applyBorder="1" applyAlignment="1" applyProtection="1">
      <alignment vertical="center" wrapText="1"/>
      <protection locked="0"/>
    </xf>
    <xf numFmtId="38" fontId="6" fillId="0" borderId="20" xfId="0" applyNumberFormat="1" applyFont="1" applyBorder="1" applyProtection="1">
      <alignment vertical="center"/>
      <protection locked="0"/>
    </xf>
    <xf numFmtId="0" fontId="3" fillId="3" borderId="49" xfId="0" applyFont="1" applyFill="1" applyBorder="1" applyAlignment="1" applyProtection="1">
      <alignment horizontal="center" vertical="center"/>
      <protection locked="0"/>
    </xf>
    <xf numFmtId="38" fontId="5" fillId="0" borderId="50" xfId="0" applyNumberFormat="1" applyFont="1" applyBorder="1" applyProtection="1">
      <alignment vertical="center"/>
      <protection locked="0"/>
    </xf>
    <xf numFmtId="38" fontId="5" fillId="0" borderId="51" xfId="0" applyNumberFormat="1" applyFont="1" applyBorder="1" applyProtection="1">
      <alignment vertical="center"/>
      <protection locked="0"/>
    </xf>
    <xf numFmtId="0" fontId="3" fillId="3" borderId="52" xfId="0" applyFont="1" applyFill="1" applyBorder="1" applyAlignment="1" applyProtection="1">
      <alignment horizontal="center" vertical="center"/>
      <protection locked="0"/>
    </xf>
    <xf numFmtId="38" fontId="5" fillId="0" borderId="53" xfId="0" applyNumberFormat="1" applyFont="1" applyBorder="1" applyProtection="1">
      <alignment vertical="center"/>
      <protection locked="0"/>
    </xf>
    <xf numFmtId="38" fontId="5" fillId="0" borderId="54" xfId="0" applyNumberFormat="1" applyFont="1" applyBorder="1" applyProtection="1">
      <alignment vertical="center"/>
      <protection locked="0"/>
    </xf>
    <xf numFmtId="0" fontId="3" fillId="3" borderId="20" xfId="0" applyFont="1" applyFill="1" applyBorder="1" applyAlignment="1" applyProtection="1">
      <alignment horizontal="left" vertical="center"/>
      <protection locked="0"/>
    </xf>
    <xf numFmtId="38" fontId="5" fillId="0" borderId="20" xfId="2" applyFont="1" applyBorder="1" applyAlignment="1" applyProtection="1">
      <alignment horizontal="right" vertical="center"/>
      <protection locked="0"/>
    </xf>
    <xf numFmtId="0" fontId="5" fillId="0" borderId="53" xfId="0" applyFont="1" applyBorder="1" applyProtection="1">
      <alignment vertical="center"/>
      <protection locked="0"/>
    </xf>
    <xf numFmtId="38" fontId="5" fillId="0" borderId="53" xfId="2" applyFont="1" applyFill="1" applyBorder="1" applyProtection="1">
      <alignment vertical="center"/>
      <protection locked="0"/>
    </xf>
    <xf numFmtId="0" fontId="3" fillId="3" borderId="55" xfId="0" applyFont="1" applyFill="1" applyBorder="1" applyAlignment="1" applyProtection="1">
      <alignment horizontal="center" vertical="center"/>
      <protection locked="0"/>
    </xf>
    <xf numFmtId="0" fontId="5" fillId="0" borderId="56" xfId="0" applyFont="1" applyBorder="1" applyProtection="1">
      <alignment vertical="center"/>
      <protection locked="0"/>
    </xf>
    <xf numFmtId="38" fontId="5" fillId="0" borderId="56" xfId="2" applyFont="1" applyFill="1" applyBorder="1" applyProtection="1">
      <alignment vertical="center"/>
      <protection locked="0"/>
    </xf>
    <xf numFmtId="38" fontId="5" fillId="0" borderId="56" xfId="0" applyNumberFormat="1" applyFont="1" applyBorder="1" applyProtection="1">
      <alignment vertical="center"/>
      <protection locked="0"/>
    </xf>
    <xf numFmtId="38" fontId="5" fillId="0" borderId="57" xfId="0" applyNumberFormat="1" applyFont="1" applyBorder="1" applyProtection="1">
      <alignment vertical="center"/>
      <protection locked="0"/>
    </xf>
    <xf numFmtId="0" fontId="3" fillId="0" borderId="0" xfId="0" applyFont="1" applyAlignment="1" applyProtection="1">
      <alignment horizontal="center"/>
      <protection locked="0"/>
    </xf>
    <xf numFmtId="38" fontId="3" fillId="8" borderId="0" xfId="2" applyFont="1" applyFill="1" applyProtection="1">
      <alignment vertical="center"/>
      <protection hidden="1"/>
    </xf>
    <xf numFmtId="0" fontId="3" fillId="8" borderId="0" xfId="0" applyFont="1" applyFill="1" applyAlignment="1" applyProtection="1">
      <alignment horizontal="right" vertical="center"/>
      <protection hidden="1"/>
    </xf>
    <xf numFmtId="0" fontId="3" fillId="8" borderId="0" xfId="0" applyFont="1" applyFill="1" applyAlignment="1" applyProtection="1">
      <alignment horizontal="left" vertical="center"/>
      <protection hidden="1"/>
    </xf>
    <xf numFmtId="0" fontId="3" fillId="8" borderId="0" xfId="0" applyFont="1" applyFill="1" applyProtection="1">
      <alignment vertical="center"/>
      <protection hidden="1"/>
    </xf>
    <xf numFmtId="0" fontId="3" fillId="8" borderId="22" xfId="0" applyFont="1" applyFill="1" applyBorder="1" applyProtection="1">
      <alignment vertical="center"/>
      <protection hidden="1"/>
    </xf>
    <xf numFmtId="38" fontId="3" fillId="8" borderId="20" xfId="2" applyFont="1" applyFill="1" applyBorder="1" applyAlignment="1" applyProtection="1">
      <alignment horizontal="center" vertical="center"/>
      <protection locked="0"/>
    </xf>
    <xf numFmtId="0" fontId="3" fillId="8" borderId="20"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38" fontId="16" fillId="5" borderId="16" xfId="2" applyFont="1" applyFill="1" applyBorder="1" applyProtection="1">
      <alignment vertical="center"/>
      <protection locked="0"/>
    </xf>
    <xf numFmtId="38" fontId="16" fillId="5" borderId="29" xfId="2" applyFont="1" applyFill="1" applyBorder="1" applyAlignment="1" applyProtection="1">
      <protection locked="0"/>
    </xf>
    <xf numFmtId="38" fontId="16" fillId="0" borderId="14" xfId="2" applyFont="1" applyFill="1" applyBorder="1" applyAlignment="1" applyProtection="1">
      <protection locked="0"/>
    </xf>
    <xf numFmtId="38" fontId="16" fillId="0" borderId="16" xfId="2" applyFont="1" applyFill="1" applyBorder="1" applyProtection="1">
      <alignment vertical="center"/>
      <protection locked="0"/>
    </xf>
    <xf numFmtId="38" fontId="16" fillId="5" borderId="17" xfId="2" applyFont="1" applyFill="1" applyBorder="1" applyProtection="1">
      <alignment vertical="center"/>
      <protection locked="0"/>
    </xf>
    <xf numFmtId="38" fontId="16" fillId="5" borderId="21" xfId="2" applyFont="1" applyFill="1" applyBorder="1" applyAlignment="1" applyProtection="1">
      <protection locked="0"/>
    </xf>
    <xf numFmtId="38" fontId="16" fillId="0" borderId="21" xfId="2" applyFont="1" applyFill="1" applyBorder="1" applyAlignment="1" applyProtection="1">
      <protection locked="0"/>
    </xf>
    <xf numFmtId="38" fontId="16" fillId="0" borderId="17" xfId="2" applyFont="1" applyFill="1" applyBorder="1" applyProtection="1">
      <alignment vertical="center"/>
      <protection locked="0"/>
    </xf>
    <xf numFmtId="38" fontId="16" fillId="5" borderId="17" xfId="2" applyFont="1" applyFill="1" applyBorder="1" applyAlignment="1" applyProtection="1">
      <protection locked="0"/>
    </xf>
    <xf numFmtId="38" fontId="16" fillId="0" borderId="17" xfId="2" applyFont="1" applyFill="1" applyBorder="1" applyAlignment="1" applyProtection="1">
      <protection locked="0"/>
    </xf>
    <xf numFmtId="0" fontId="52" fillId="0" borderId="0" xfId="0" applyFont="1" applyAlignment="1" applyProtection="1">
      <alignment horizontal="left" vertical="center"/>
      <protection hidden="1"/>
    </xf>
    <xf numFmtId="0" fontId="58" fillId="0" borderId="0" xfId="0" applyFont="1">
      <alignment vertical="center"/>
    </xf>
    <xf numFmtId="0" fontId="0" fillId="3" borderId="20" xfId="0" applyFill="1" applyBorder="1" applyAlignment="1">
      <alignment horizontal="center" vertical="center"/>
    </xf>
    <xf numFmtId="0" fontId="0" fillId="3" borderId="20" xfId="0" applyFill="1" applyBorder="1" applyAlignment="1">
      <alignment horizontal="center" vertical="center" wrapText="1"/>
    </xf>
    <xf numFmtId="0" fontId="59" fillId="0" borderId="20" xfId="0" applyFont="1" applyBorder="1" applyAlignment="1">
      <alignment horizontal="center" vertical="center"/>
    </xf>
    <xf numFmtId="0" fontId="58" fillId="0" borderId="20" xfId="0" applyFont="1" applyBorder="1" applyAlignment="1">
      <alignment horizontal="center" vertical="center"/>
    </xf>
    <xf numFmtId="0" fontId="61" fillId="7" borderId="26" xfId="0" applyFont="1" applyFill="1" applyBorder="1" applyAlignment="1" applyProtection="1">
      <alignment horizontal="center" vertical="center"/>
      <protection hidden="1"/>
    </xf>
    <xf numFmtId="0" fontId="60" fillId="2" borderId="0" xfId="0" applyFont="1" applyFill="1" applyAlignment="1" applyProtection="1">
      <alignment horizontal="left" vertical="center"/>
      <protection hidden="1"/>
    </xf>
    <xf numFmtId="0" fontId="62" fillId="0" borderId="0" xfId="0" applyFont="1" applyAlignment="1" applyProtection="1">
      <alignment horizontal="left" vertical="center"/>
      <protection hidden="1"/>
    </xf>
    <xf numFmtId="0" fontId="56" fillId="0" borderId="0" xfId="0" applyFont="1" applyProtection="1">
      <alignment vertical="center"/>
      <protection hidden="1"/>
    </xf>
    <xf numFmtId="0" fontId="60" fillId="0" borderId="0" xfId="0" applyFont="1" applyProtection="1">
      <alignment vertical="center"/>
      <protection hidden="1"/>
    </xf>
    <xf numFmtId="0" fontId="51" fillId="2" borderId="20" xfId="0" applyFont="1" applyFill="1" applyBorder="1" applyAlignment="1" applyProtection="1">
      <alignment horizontal="center" vertical="center"/>
      <protection locked="0"/>
    </xf>
    <xf numFmtId="0" fontId="60" fillId="0" borderId="33" xfId="0" applyFont="1" applyBorder="1" applyAlignment="1" applyProtection="1">
      <alignment horizontal="center" vertical="center"/>
      <protection locked="0"/>
    </xf>
    <xf numFmtId="38" fontId="0" fillId="5" borderId="17" xfId="2" applyFont="1" applyFill="1" applyBorder="1" applyProtection="1">
      <alignment vertical="center"/>
      <protection hidden="1"/>
    </xf>
    <xf numFmtId="38" fontId="0" fillId="5" borderId="18" xfId="2" applyFont="1" applyFill="1" applyBorder="1" applyProtection="1">
      <alignment vertical="center"/>
      <protection hidden="1"/>
    </xf>
    <xf numFmtId="38" fontId="48" fillId="6" borderId="16" xfId="2" applyFont="1" applyFill="1" applyBorder="1" applyProtection="1">
      <alignment vertical="center"/>
      <protection locked="0"/>
    </xf>
    <xf numFmtId="38" fontId="48" fillId="6" borderId="17" xfId="2" applyFont="1" applyFill="1" applyBorder="1" applyProtection="1">
      <alignment vertical="center"/>
      <protection locked="0"/>
    </xf>
    <xf numFmtId="0" fontId="64" fillId="2" borderId="0" xfId="0" applyFont="1" applyFill="1" applyProtection="1">
      <alignment vertical="center"/>
      <protection hidden="1"/>
    </xf>
    <xf numFmtId="37" fontId="65" fillId="0" borderId="0" xfId="4" applyFont="1" applyProtection="1">
      <protection hidden="1"/>
    </xf>
    <xf numFmtId="0" fontId="66" fillId="2" borderId="0" xfId="0" applyFont="1" applyFill="1" applyAlignment="1" applyProtection="1">
      <alignment horizontal="left" vertical="center"/>
      <protection hidden="1"/>
    </xf>
    <xf numFmtId="0" fontId="67" fillId="0" borderId="0" xfId="0" applyFont="1" applyAlignment="1" applyProtection="1">
      <alignment horizontal="left" vertical="center"/>
      <protection hidden="1"/>
    </xf>
    <xf numFmtId="2" fontId="57" fillId="0" borderId="48" xfId="0" applyNumberFormat="1"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21" xfId="0" applyFont="1" applyBorder="1" applyAlignment="1" applyProtection="1">
      <alignment horizontal="center" wrapText="1"/>
      <protection locked="0"/>
    </xf>
    <xf numFmtId="177" fontId="25" fillId="0" borderId="21" xfId="0" applyNumberFormat="1" applyFont="1" applyBorder="1" applyAlignment="1" applyProtection="1">
      <alignment horizontal="center" wrapText="1"/>
      <protection locked="0"/>
    </xf>
    <xf numFmtId="0" fontId="22" fillId="2" borderId="20" xfId="0" applyFont="1" applyFill="1" applyBorder="1" applyAlignment="1" applyProtection="1">
      <alignment horizontal="center" vertical="center"/>
      <protection hidden="1"/>
    </xf>
    <xf numFmtId="0" fontId="68" fillId="0" borderId="33" xfId="0" applyFont="1" applyBorder="1" applyAlignment="1" applyProtection="1">
      <alignment horizontal="center" vertical="center"/>
      <protection locked="0"/>
    </xf>
    <xf numFmtId="0" fontId="61" fillId="0" borderId="0" xfId="0" applyFont="1" applyAlignment="1" applyProtection="1">
      <alignment horizontal="right" vertical="center"/>
      <protection hidden="1"/>
    </xf>
    <xf numFmtId="0" fontId="69" fillId="0" borderId="0" xfId="0" applyFont="1" applyAlignment="1" applyProtection="1">
      <alignment horizontal="right" vertical="center"/>
      <protection hidden="1"/>
    </xf>
    <xf numFmtId="0" fontId="61" fillId="7" borderId="35" xfId="0" applyFont="1" applyFill="1" applyBorder="1" applyAlignment="1" applyProtection="1">
      <alignment horizontal="center" vertical="center"/>
      <protection hidden="1"/>
    </xf>
    <xf numFmtId="0" fontId="0" fillId="0" borderId="0" xfId="0" applyProtection="1">
      <alignment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wrapText="1"/>
      <protection locked="0"/>
    </xf>
    <xf numFmtId="0" fontId="16" fillId="0" borderId="17" xfId="0" applyFont="1" applyBorder="1" applyAlignment="1" applyProtection="1">
      <alignment horizontal="center" vertical="center"/>
      <protection locked="0"/>
    </xf>
    <xf numFmtId="177" fontId="16" fillId="0" borderId="17" xfId="0" applyNumberFormat="1" applyFont="1" applyBorder="1" applyAlignment="1" applyProtection="1">
      <alignment horizontal="center" wrapText="1"/>
      <protection locked="0"/>
    </xf>
    <xf numFmtId="0" fontId="0" fillId="9" borderId="4" xfId="0" applyFill="1" applyBorder="1" applyProtection="1">
      <alignment vertical="center"/>
      <protection hidden="1"/>
    </xf>
    <xf numFmtId="0" fontId="0" fillId="9" borderId="5" xfId="0" applyFill="1" applyBorder="1" applyProtection="1">
      <alignment vertical="center"/>
      <protection hidden="1"/>
    </xf>
    <xf numFmtId="0" fontId="0" fillId="9" borderId="6" xfId="0" applyFill="1" applyBorder="1" applyProtection="1">
      <alignment vertical="center"/>
      <protection hidden="1"/>
    </xf>
    <xf numFmtId="0" fontId="0" fillId="9" borderId="7" xfId="0" applyFill="1" applyBorder="1" applyProtection="1">
      <alignment vertical="center"/>
      <protection hidden="1"/>
    </xf>
    <xf numFmtId="0" fontId="26" fillId="9" borderId="0" xfId="0" applyFont="1" applyFill="1" applyProtection="1">
      <alignment vertical="center"/>
      <protection hidden="1"/>
    </xf>
    <xf numFmtId="0" fontId="0" fillId="9" borderId="0" xfId="0" applyFill="1" applyProtection="1">
      <alignment vertical="center"/>
      <protection hidden="1"/>
    </xf>
    <xf numFmtId="0" fontId="0" fillId="9" borderId="8" xfId="0" applyFill="1" applyBorder="1" applyProtection="1">
      <alignment vertical="center"/>
      <protection hidden="1"/>
    </xf>
    <xf numFmtId="0" fontId="47" fillId="9" borderId="0" xfId="0" applyFont="1" applyFill="1" applyProtection="1">
      <alignment vertical="center"/>
      <protection hidden="1"/>
    </xf>
    <xf numFmtId="0" fontId="27" fillId="9" borderId="0" xfId="0" applyFont="1" applyFill="1" applyProtection="1">
      <alignment vertical="center"/>
      <protection hidden="1"/>
    </xf>
    <xf numFmtId="0" fontId="35" fillId="9" borderId="0" xfId="0" applyFont="1" applyFill="1" applyProtection="1">
      <alignment vertical="center"/>
      <protection hidden="1"/>
    </xf>
    <xf numFmtId="0" fontId="25" fillId="9" borderId="0" xfId="0" applyFont="1" applyFill="1" applyProtection="1">
      <alignment vertical="center"/>
      <protection hidden="1"/>
    </xf>
    <xf numFmtId="0" fontId="28" fillId="9" borderId="0" xfId="0" applyFont="1" applyFill="1" applyProtection="1">
      <alignment vertical="center"/>
      <protection hidden="1"/>
    </xf>
    <xf numFmtId="0" fontId="38" fillId="9" borderId="0" xfId="0" applyFont="1" applyFill="1" applyProtection="1">
      <alignment vertical="center"/>
      <protection hidden="1"/>
    </xf>
    <xf numFmtId="0" fontId="0" fillId="9" borderId="9" xfId="0" applyFill="1" applyBorder="1" applyProtection="1">
      <alignment vertical="center"/>
      <protection hidden="1"/>
    </xf>
    <xf numFmtId="0" fontId="0" fillId="9" borderId="10" xfId="0" applyFill="1" applyBorder="1" applyProtection="1">
      <alignment vertical="center"/>
      <protection hidden="1"/>
    </xf>
    <xf numFmtId="0" fontId="0" fillId="9" borderId="11" xfId="0" applyFill="1" applyBorder="1" applyProtection="1">
      <alignment vertical="center"/>
      <protection hidden="1"/>
    </xf>
    <xf numFmtId="0" fontId="0" fillId="10" borderId="21" xfId="0" applyFill="1" applyBorder="1" applyAlignment="1" applyProtection="1">
      <alignment horizontal="right" vertical="center"/>
      <protection hidden="1"/>
    </xf>
    <xf numFmtId="0" fontId="0" fillId="10" borderId="17" xfId="0" applyFill="1" applyBorder="1" applyAlignment="1" applyProtection="1">
      <alignment horizontal="right" vertical="center"/>
      <protection hidden="1"/>
    </xf>
    <xf numFmtId="0" fontId="37" fillId="10" borderId="17" xfId="0" applyFont="1" applyFill="1" applyBorder="1" applyAlignment="1" applyProtection="1">
      <alignment horizontal="right"/>
      <protection hidden="1"/>
    </xf>
    <xf numFmtId="0" fontId="0" fillId="10" borderId="18" xfId="0" applyFill="1" applyBorder="1" applyAlignment="1" applyProtection="1">
      <alignment horizontal="right" vertical="center"/>
      <protection hidden="1"/>
    </xf>
    <xf numFmtId="38" fontId="0" fillId="10" borderId="30" xfId="2" applyFont="1" applyFill="1" applyBorder="1" applyProtection="1">
      <alignment vertical="center"/>
      <protection hidden="1"/>
    </xf>
    <xf numFmtId="38" fontId="0" fillId="10" borderId="31" xfId="2" applyFont="1" applyFill="1" applyBorder="1" applyProtection="1">
      <alignment vertical="center"/>
      <protection hidden="1"/>
    </xf>
    <xf numFmtId="38" fontId="0" fillId="10" borderId="32" xfId="2" applyFont="1" applyFill="1" applyBorder="1" applyProtection="1">
      <alignment vertical="center"/>
      <protection hidden="1"/>
    </xf>
    <xf numFmtId="38" fontId="0" fillId="10" borderId="28" xfId="0" applyNumberFormat="1" applyFill="1" applyBorder="1" applyAlignment="1" applyProtection="1">
      <alignment horizontal="right" vertical="center"/>
      <protection hidden="1"/>
    </xf>
    <xf numFmtId="38" fontId="0" fillId="10" borderId="20" xfId="0" applyNumberFormat="1" applyFill="1" applyBorder="1" applyProtection="1">
      <alignment vertical="center"/>
      <protection hidden="1"/>
    </xf>
    <xf numFmtId="38" fontId="0" fillId="10" borderId="22" xfId="0" applyNumberFormat="1" applyFill="1" applyBorder="1" applyProtection="1">
      <alignment vertical="center"/>
      <protection hidden="1"/>
    </xf>
    <xf numFmtId="38" fontId="49" fillId="10" borderId="20" xfId="0" applyNumberFormat="1" applyFont="1" applyFill="1" applyBorder="1" applyProtection="1">
      <alignment vertical="center"/>
      <protection hidden="1"/>
    </xf>
    <xf numFmtId="40" fontId="0" fillId="10" borderId="20" xfId="0" applyNumberFormat="1" applyFill="1" applyBorder="1" applyProtection="1">
      <alignment vertical="center"/>
      <protection hidden="1"/>
    </xf>
    <xf numFmtId="38" fontId="0" fillId="10" borderId="3" xfId="0" applyNumberFormat="1" applyFill="1" applyBorder="1" applyProtection="1">
      <alignment vertical="center"/>
      <protection hidden="1"/>
    </xf>
    <xf numFmtId="38" fontId="0" fillId="10" borderId="19" xfId="0" applyNumberFormat="1" applyFill="1" applyBorder="1" applyAlignment="1" applyProtection="1">
      <alignment horizontal="right" vertical="center"/>
      <protection hidden="1"/>
    </xf>
    <xf numFmtId="38" fontId="0" fillId="10" borderId="20" xfId="0" applyNumberFormat="1" applyFill="1" applyBorder="1" applyAlignment="1" applyProtection="1">
      <alignment horizontal="right" vertical="center"/>
      <protection hidden="1"/>
    </xf>
    <xf numFmtId="177" fontId="0" fillId="10" borderId="13" xfId="4" applyNumberFormat="1" applyFont="1" applyFill="1" applyBorder="1" applyAlignment="1" applyProtection="1">
      <alignment horizontal="center" vertical="center"/>
      <protection hidden="1"/>
    </xf>
    <xf numFmtId="37" fontId="44" fillId="11" borderId="12" xfId="4" applyFont="1" applyFill="1" applyBorder="1" applyAlignment="1" applyProtection="1">
      <alignment horizontal="center" vertical="center"/>
      <protection hidden="1"/>
    </xf>
    <xf numFmtId="38" fontId="0" fillId="11" borderId="20" xfId="2"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22" xfId="0" applyFill="1" applyBorder="1" applyAlignment="1" applyProtection="1">
      <alignment horizontal="center" vertical="center"/>
      <protection hidden="1"/>
    </xf>
    <xf numFmtId="0" fontId="22" fillId="11" borderId="73" xfId="0" applyFont="1" applyFill="1" applyBorder="1" applyAlignment="1" applyProtection="1">
      <alignment horizontal="left" vertical="center"/>
      <protection hidden="1"/>
    </xf>
    <xf numFmtId="0" fontId="0" fillId="11" borderId="72" xfId="0" applyFill="1" applyBorder="1" applyAlignment="1" applyProtection="1">
      <alignment horizontal="center" vertical="center" wrapText="1"/>
      <protection hidden="1"/>
    </xf>
    <xf numFmtId="0" fontId="49" fillId="11" borderId="14" xfId="0" applyFont="1" applyFill="1" applyBorder="1" applyAlignment="1" applyProtection="1">
      <alignment horizontal="center" vertical="center" wrapText="1"/>
      <protection hidden="1"/>
    </xf>
    <xf numFmtId="0" fontId="0" fillId="11" borderId="14" xfId="0" applyFill="1" applyBorder="1" applyAlignment="1" applyProtection="1">
      <alignment horizontal="center" vertical="center" wrapText="1"/>
      <protection hidden="1"/>
    </xf>
    <xf numFmtId="0" fontId="0" fillId="11" borderId="38" xfId="0" applyFill="1" applyBorder="1" applyAlignment="1" applyProtection="1">
      <alignment horizontal="center" vertical="center" wrapText="1"/>
      <protection hidden="1"/>
    </xf>
    <xf numFmtId="0" fontId="0" fillId="11" borderId="36" xfId="0" applyFill="1" applyBorder="1" applyAlignment="1" applyProtection="1">
      <alignment horizontal="center" vertical="center"/>
      <protection hidden="1"/>
    </xf>
    <xf numFmtId="0" fontId="0" fillId="11" borderId="37" xfId="0" applyFill="1" applyBorder="1" applyAlignment="1" applyProtection="1">
      <alignment horizontal="center" vertical="center"/>
      <protection hidden="1"/>
    </xf>
    <xf numFmtId="0" fontId="22" fillId="11" borderId="0" xfId="0" applyFont="1" applyFill="1" applyAlignment="1" applyProtection="1">
      <alignment horizontal="center" vertical="center"/>
      <protection hidden="1"/>
    </xf>
    <xf numFmtId="0" fontId="0" fillId="11" borderId="19" xfId="0" applyFill="1" applyBorder="1" applyAlignment="1" applyProtection="1">
      <alignment horizontal="center" vertical="center"/>
      <protection hidden="1"/>
    </xf>
    <xf numFmtId="0" fontId="9" fillId="10" borderId="21" xfId="0" applyFont="1" applyFill="1" applyBorder="1" applyAlignment="1" applyProtection="1">
      <alignment horizontal="right" vertical="center"/>
      <protection hidden="1"/>
    </xf>
    <xf numFmtId="0" fontId="9" fillId="10" borderId="17" xfId="0" applyFont="1" applyFill="1" applyBorder="1" applyAlignment="1" applyProtection="1">
      <alignment horizontal="right" vertical="center"/>
      <protection hidden="1"/>
    </xf>
    <xf numFmtId="0" fontId="10" fillId="10" borderId="17" xfId="0" applyFont="1" applyFill="1" applyBorder="1" applyAlignment="1" applyProtection="1">
      <alignment horizontal="right"/>
      <protection hidden="1"/>
    </xf>
    <xf numFmtId="0" fontId="9" fillId="10" borderId="18" xfId="0" applyFont="1" applyFill="1" applyBorder="1" applyAlignment="1" applyProtection="1">
      <alignment horizontal="right" vertical="center"/>
      <protection hidden="1"/>
    </xf>
    <xf numFmtId="38" fontId="9" fillId="10" borderId="16" xfId="2" applyFont="1" applyFill="1" applyBorder="1" applyProtection="1">
      <alignment vertical="center"/>
      <protection hidden="1"/>
    </xf>
    <xf numFmtId="38" fontId="9" fillId="10" borderId="17" xfId="2" applyFont="1" applyFill="1" applyBorder="1" applyProtection="1">
      <alignment vertical="center"/>
      <protection hidden="1"/>
    </xf>
    <xf numFmtId="38" fontId="9" fillId="10" borderId="18" xfId="2" applyFont="1" applyFill="1" applyBorder="1" applyProtection="1">
      <alignment vertical="center"/>
      <protection hidden="1"/>
    </xf>
    <xf numFmtId="38" fontId="9" fillId="10" borderId="25" xfId="2" applyFont="1" applyFill="1" applyBorder="1" applyProtection="1">
      <alignment vertical="center"/>
      <protection hidden="1"/>
    </xf>
    <xf numFmtId="38" fontId="9" fillId="10" borderId="1" xfId="2" applyFont="1" applyFill="1" applyBorder="1" applyProtection="1">
      <alignment vertical="center"/>
      <protection hidden="1"/>
    </xf>
    <xf numFmtId="38" fontId="9" fillId="10" borderId="2" xfId="2" applyFont="1" applyFill="1" applyBorder="1" applyProtection="1">
      <alignment vertical="center"/>
      <protection hidden="1"/>
    </xf>
    <xf numFmtId="38" fontId="3" fillId="10" borderId="20" xfId="0" applyNumberFormat="1" applyFont="1" applyFill="1" applyBorder="1" applyProtection="1">
      <alignment vertical="center"/>
      <protection hidden="1"/>
    </xf>
    <xf numFmtId="38" fontId="3" fillId="10" borderId="3" xfId="0" applyNumberFormat="1" applyFont="1" applyFill="1" applyBorder="1" applyProtection="1">
      <alignment vertical="center"/>
      <protection hidden="1"/>
    </xf>
    <xf numFmtId="177" fontId="3" fillId="10" borderId="13" xfId="4" applyNumberFormat="1" applyFont="1" applyFill="1" applyBorder="1" applyAlignment="1" applyProtection="1">
      <alignment horizontal="center" vertical="center"/>
      <protection hidden="1"/>
    </xf>
    <xf numFmtId="37" fontId="15" fillId="11" borderId="12" xfId="4" applyFont="1" applyFill="1" applyBorder="1" applyAlignment="1" applyProtection="1">
      <alignment horizontal="center" vertical="center"/>
      <protection hidden="1"/>
    </xf>
    <xf numFmtId="38" fontId="3" fillId="11" borderId="20" xfId="2" applyFont="1" applyFill="1" applyBorder="1" applyAlignment="1" applyProtection="1">
      <alignment horizontal="center" vertical="center"/>
      <protection hidden="1"/>
    </xf>
    <xf numFmtId="0" fontId="3" fillId="11" borderId="20" xfId="0" applyFont="1" applyFill="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0" fontId="9" fillId="11" borderId="0" xfId="0" applyFont="1" applyFill="1" applyAlignment="1" applyProtection="1">
      <alignment horizontal="center" vertical="center"/>
      <protection hidden="1"/>
    </xf>
    <xf numFmtId="0" fontId="3" fillId="11" borderId="22" xfId="0" applyFont="1" applyFill="1" applyBorder="1" applyAlignment="1" applyProtection="1">
      <alignment horizontal="center" vertical="center"/>
      <protection hidden="1"/>
    </xf>
    <xf numFmtId="0" fontId="3" fillId="11" borderId="19" xfId="0" applyFont="1" applyFill="1" applyBorder="1" applyAlignment="1" applyProtection="1">
      <alignment horizontal="center" vertical="center"/>
      <protection hidden="1"/>
    </xf>
    <xf numFmtId="0" fontId="3" fillId="9" borderId="5" xfId="0" applyFont="1" applyFill="1" applyBorder="1" applyProtection="1">
      <alignment vertical="center"/>
      <protection hidden="1"/>
    </xf>
    <xf numFmtId="0" fontId="29" fillId="9" borderId="0" xfId="0" applyFont="1" applyFill="1" applyProtection="1">
      <alignment vertical="center"/>
      <protection hidden="1"/>
    </xf>
    <xf numFmtId="0" fontId="3" fillId="9" borderId="0" xfId="0" applyFont="1" applyFill="1" applyProtection="1">
      <alignment vertical="center"/>
      <protection hidden="1"/>
    </xf>
    <xf numFmtId="0" fontId="30" fillId="9" borderId="0" xfId="0" applyFont="1" applyFill="1" applyProtection="1">
      <alignment vertical="center"/>
      <protection hidden="1"/>
    </xf>
    <xf numFmtId="0" fontId="3" fillId="9" borderId="10" xfId="0" applyFont="1" applyFill="1" applyBorder="1" applyProtection="1">
      <alignment vertical="center"/>
      <protection hidden="1"/>
    </xf>
    <xf numFmtId="38" fontId="70" fillId="0" borderId="20" xfId="2" applyFont="1" applyFill="1" applyBorder="1" applyAlignment="1" applyProtection="1">
      <protection locked="0"/>
    </xf>
    <xf numFmtId="0" fontId="70" fillId="0" borderId="20" xfId="0" applyFont="1" applyBorder="1" applyProtection="1">
      <alignment vertical="center"/>
      <protection locked="0"/>
    </xf>
    <xf numFmtId="38" fontId="71" fillId="0" borderId="20" xfId="2" applyFont="1" applyFill="1" applyBorder="1" applyAlignment="1" applyProtection="1">
      <protection locked="0"/>
    </xf>
    <xf numFmtId="0" fontId="71" fillId="0" borderId="20" xfId="0" applyFont="1" applyBorder="1" applyProtection="1">
      <alignment vertical="center"/>
      <protection locked="0"/>
    </xf>
    <xf numFmtId="0" fontId="0" fillId="8" borderId="14" xfId="0" applyFill="1" applyBorder="1" applyAlignment="1" applyProtection="1">
      <alignment horizontal="center" vertical="center" wrapText="1"/>
      <protection hidden="1"/>
    </xf>
    <xf numFmtId="0" fontId="0" fillId="8" borderId="15" xfId="0" applyFill="1" applyBorder="1" applyAlignment="1" applyProtection="1">
      <alignment horizontal="center" vertical="center" wrapText="1"/>
      <protection hidden="1"/>
    </xf>
    <xf numFmtId="0" fontId="0" fillId="2" borderId="20" xfId="0" applyFill="1" applyBorder="1" applyAlignment="1" applyProtection="1">
      <alignment horizontal="center" vertical="center"/>
      <protection hidden="1"/>
    </xf>
    <xf numFmtId="0" fontId="0" fillId="11" borderId="19" xfId="0"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55" fillId="2" borderId="14" xfId="0" applyFont="1" applyFill="1" applyBorder="1" applyAlignment="1" applyProtection="1">
      <alignment horizontal="center" vertical="center" wrapText="1"/>
      <protection hidden="1"/>
    </xf>
    <xf numFmtId="0" fontId="55" fillId="2" borderId="15" xfId="0" applyFont="1" applyFill="1" applyBorder="1" applyAlignment="1" applyProtection="1">
      <alignment horizontal="center" vertical="center"/>
      <protection hidden="1"/>
    </xf>
    <xf numFmtId="0" fontId="0" fillId="2" borderId="20" xfId="0" applyFill="1" applyBorder="1" applyAlignment="1" applyProtection="1">
      <alignment horizontal="center" vertical="center" wrapText="1"/>
      <protection hidden="1"/>
    </xf>
    <xf numFmtId="0" fontId="22" fillId="2" borderId="20" xfId="0" applyFont="1" applyFill="1" applyBorder="1" applyAlignment="1" applyProtection="1">
      <alignment horizontal="center" vertical="center" wrapText="1"/>
      <protection hidden="1"/>
    </xf>
    <xf numFmtId="0" fontId="22" fillId="2" borderId="20" xfId="0" applyFont="1" applyFill="1" applyBorder="1" applyAlignment="1" applyProtection="1">
      <alignment horizontal="center" vertical="center"/>
      <protection hidden="1"/>
    </xf>
    <xf numFmtId="38" fontId="63" fillId="0" borderId="67" xfId="2" applyFont="1" applyFill="1" applyBorder="1" applyAlignment="1" applyProtection="1">
      <alignment horizontal="center" vertical="center"/>
      <protection hidden="1"/>
    </xf>
    <xf numFmtId="38" fontId="63" fillId="0" borderId="68" xfId="2" applyFont="1" applyFill="1" applyBorder="1" applyAlignment="1" applyProtection="1">
      <alignment horizontal="center" vertical="center"/>
      <protection hidden="1"/>
    </xf>
    <xf numFmtId="37" fontId="44" fillId="2" borderId="20" xfId="4" applyFont="1" applyFill="1" applyBorder="1" applyAlignment="1" applyProtection="1">
      <alignment horizontal="center" vertical="center"/>
      <protection hidden="1"/>
    </xf>
    <xf numFmtId="177" fontId="25" fillId="0" borderId="22" xfId="4" applyNumberFormat="1" applyFont="1" applyBorder="1" applyAlignment="1" applyProtection="1">
      <alignment horizontal="center" vertical="center"/>
      <protection locked="0"/>
    </xf>
    <xf numFmtId="177" fontId="25" fillId="0" borderId="23" xfId="4" applyNumberFormat="1" applyFont="1" applyBorder="1" applyAlignment="1" applyProtection="1">
      <alignment horizontal="center" vertical="center"/>
      <protection locked="0"/>
    </xf>
    <xf numFmtId="177" fontId="25" fillId="0" borderId="19" xfId="4" applyNumberFormat="1" applyFont="1" applyBorder="1" applyAlignment="1" applyProtection="1">
      <alignment horizontal="center" vertical="center"/>
      <protection locked="0"/>
    </xf>
    <xf numFmtId="0" fontId="0" fillId="11" borderId="65" xfId="0" applyFill="1" applyBorder="1" applyAlignment="1" applyProtection="1">
      <alignment horizontal="center" vertical="center"/>
      <protection hidden="1"/>
    </xf>
    <xf numFmtId="0" fontId="0" fillId="11" borderId="66" xfId="0" applyFill="1" applyBorder="1" applyAlignment="1" applyProtection="1">
      <alignment horizontal="center" vertical="center"/>
      <protection hidden="1"/>
    </xf>
    <xf numFmtId="0" fontId="0" fillId="11" borderId="69" xfId="0" applyFill="1" applyBorder="1" applyAlignment="1" applyProtection="1">
      <alignment horizontal="center" vertical="center"/>
      <protection hidden="1"/>
    </xf>
    <xf numFmtId="0" fontId="0" fillId="11" borderId="27" xfId="0" applyFill="1" applyBorder="1" applyAlignment="1" applyProtection="1">
      <alignment horizontal="center" vertical="center"/>
      <protection hidden="1"/>
    </xf>
    <xf numFmtId="0" fontId="0" fillId="11" borderId="14" xfId="0" applyFill="1" applyBorder="1" applyAlignment="1" applyProtection="1">
      <alignment horizontal="center" vertical="center" wrapText="1"/>
      <protection hidden="1"/>
    </xf>
    <xf numFmtId="0" fontId="0" fillId="11" borderId="15"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0" fontId="0" fillId="2" borderId="19"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0" fillId="8" borderId="15" xfId="0" applyFill="1" applyBorder="1" applyAlignment="1" applyProtection="1">
      <alignment horizontal="center" vertical="center"/>
      <protection hidden="1"/>
    </xf>
    <xf numFmtId="0" fontId="0" fillId="8" borderId="58" xfId="0" applyFill="1" applyBorder="1" applyAlignment="1" applyProtection="1">
      <alignment horizontal="center" vertical="center"/>
      <protection hidden="1"/>
    </xf>
    <xf numFmtId="0" fontId="0" fillId="8" borderId="59" xfId="0" applyFill="1" applyBorder="1" applyAlignment="1" applyProtection="1">
      <alignment horizontal="center" vertical="center"/>
      <protection hidden="1"/>
    </xf>
    <xf numFmtId="0" fontId="0" fillId="2" borderId="38" xfId="0" applyFill="1" applyBorder="1" applyAlignment="1" applyProtection="1">
      <alignment horizontal="center" vertical="center"/>
      <protection hidden="1"/>
    </xf>
    <xf numFmtId="0" fontId="0" fillId="2" borderId="60" xfId="0" applyFill="1" applyBorder="1" applyAlignment="1" applyProtection="1">
      <alignment horizontal="center" vertical="center"/>
      <protection hidden="1"/>
    </xf>
    <xf numFmtId="0" fontId="0" fillId="2" borderId="61" xfId="0" applyFill="1" applyBorder="1" applyAlignment="1" applyProtection="1">
      <alignment horizontal="center" vertical="center"/>
      <protection hidden="1"/>
    </xf>
    <xf numFmtId="0" fontId="0" fillId="2" borderId="62" xfId="0" applyFill="1" applyBorder="1" applyAlignment="1" applyProtection="1">
      <alignment horizontal="center" vertical="center"/>
      <protection hidden="1"/>
    </xf>
    <xf numFmtId="0" fontId="0" fillId="7" borderId="14" xfId="0" applyFill="1" applyBorder="1" applyAlignment="1" applyProtection="1">
      <alignment horizontal="center" vertical="center" wrapText="1"/>
      <protection hidden="1"/>
    </xf>
    <xf numFmtId="0" fontId="0" fillId="7" borderId="15" xfId="0" applyFill="1" applyBorder="1" applyAlignment="1" applyProtection="1">
      <alignment horizontal="center" vertical="center" wrapText="1"/>
      <protection hidden="1"/>
    </xf>
    <xf numFmtId="0" fontId="22" fillId="11" borderId="14" xfId="0" applyFont="1" applyFill="1" applyBorder="1" applyAlignment="1" applyProtection="1">
      <alignment horizontal="center" vertical="center" wrapText="1"/>
      <protection hidden="1"/>
    </xf>
    <xf numFmtId="0" fontId="22" fillId="11" borderId="15" xfId="0" applyFont="1" applyFill="1" applyBorder="1" applyAlignment="1" applyProtection="1">
      <alignment horizontal="center" vertical="center" wrapText="1"/>
      <protection hidden="1"/>
    </xf>
    <xf numFmtId="0" fontId="3" fillId="11" borderId="70" xfId="0" applyFont="1" applyFill="1" applyBorder="1" applyAlignment="1" applyProtection="1">
      <alignment horizontal="center" vertical="center"/>
      <protection hidden="1"/>
    </xf>
    <xf numFmtId="0" fontId="3" fillId="11" borderId="71" xfId="0" applyFont="1" applyFill="1" applyBorder="1" applyAlignment="1" applyProtection="1">
      <alignment horizontal="center" vertical="center"/>
      <protection hidden="1"/>
    </xf>
    <xf numFmtId="0" fontId="3" fillId="2" borderId="64" xfId="0" applyFont="1" applyFill="1" applyBorder="1" applyAlignment="1" applyProtection="1">
      <alignment horizontal="center" vertical="center"/>
      <protection hidden="1"/>
    </xf>
    <xf numFmtId="0" fontId="3" fillId="2" borderId="63" xfId="0" applyFont="1" applyFill="1" applyBorder="1" applyAlignment="1" applyProtection="1">
      <alignment horizontal="center" vertical="center"/>
      <protection hidden="1"/>
    </xf>
    <xf numFmtId="0" fontId="3" fillId="11" borderId="19" xfId="0" applyFont="1" applyFill="1" applyBorder="1" applyAlignment="1" applyProtection="1">
      <alignment horizontal="center" vertical="center"/>
      <protection hidden="1"/>
    </xf>
    <xf numFmtId="0" fontId="3" fillId="11" borderId="20" xfId="0" applyFont="1" applyFill="1" applyBorder="1" applyAlignment="1" applyProtection="1">
      <alignment horizontal="center" vertical="center"/>
      <protection hidden="1"/>
    </xf>
    <xf numFmtId="37" fontId="15" fillId="2" borderId="20" xfId="4" applyFont="1" applyFill="1" applyBorder="1" applyAlignment="1" applyProtection="1">
      <alignment horizontal="center" vertical="center"/>
      <protection hidden="1"/>
    </xf>
    <xf numFmtId="177" fontId="5" fillId="0" borderId="22" xfId="4" applyNumberFormat="1" applyFont="1" applyBorder="1" applyAlignment="1" applyProtection="1">
      <alignment horizontal="center" vertical="center"/>
      <protection locked="0"/>
    </xf>
    <xf numFmtId="177" fontId="5" fillId="0" borderId="23" xfId="4" applyNumberFormat="1" applyFont="1" applyBorder="1" applyAlignment="1" applyProtection="1">
      <alignment horizontal="center" vertical="center"/>
      <protection locked="0"/>
    </xf>
    <xf numFmtId="177" fontId="5" fillId="0" borderId="19" xfId="4" applyNumberFormat="1" applyFont="1" applyBorder="1" applyAlignment="1" applyProtection="1">
      <alignment horizontal="center" vertical="center"/>
      <protection locked="0"/>
    </xf>
    <xf numFmtId="0" fontId="3" fillId="2" borderId="19" xfId="0" applyFont="1" applyFill="1" applyBorder="1" applyAlignment="1" applyProtection="1">
      <alignment horizontal="center" vertical="center"/>
      <protection hidden="1"/>
    </xf>
    <xf numFmtId="0" fontId="3" fillId="2" borderId="20" xfId="0" applyFont="1" applyFill="1" applyBorder="1" applyAlignment="1" applyProtection="1">
      <alignment horizontal="center" vertical="center"/>
      <protection hidden="1"/>
    </xf>
    <xf numFmtId="0" fontId="3" fillId="2" borderId="22" xfId="0" applyFont="1" applyFill="1" applyBorder="1" applyAlignment="1" applyProtection="1">
      <alignment horizontal="center" vertical="center"/>
      <protection hidden="1"/>
    </xf>
    <xf numFmtId="0" fontId="3" fillId="2" borderId="65" xfId="0" applyFont="1" applyFill="1" applyBorder="1" applyAlignment="1" applyProtection="1">
      <alignment horizontal="center" vertical="center"/>
      <protection hidden="1"/>
    </xf>
    <xf numFmtId="0" fontId="3" fillId="2" borderId="66" xfId="0" applyFont="1" applyFill="1" applyBorder="1" applyAlignment="1" applyProtection="1">
      <alignment horizontal="center" vertical="center"/>
      <protection hidden="1"/>
    </xf>
    <xf numFmtId="0" fontId="58" fillId="0" borderId="14" xfId="0" applyFont="1" applyBorder="1" applyAlignment="1">
      <alignment horizontal="center" vertical="center"/>
    </xf>
    <xf numFmtId="0" fontId="58" fillId="0" borderId="15" xfId="0" applyFont="1" applyBorder="1" applyAlignment="1">
      <alignment horizontal="center" vertical="center"/>
    </xf>
    <xf numFmtId="0" fontId="58" fillId="0" borderId="72" xfId="0" applyFont="1" applyBorder="1" applyAlignment="1">
      <alignment horizontal="center" vertical="center"/>
    </xf>
    <xf numFmtId="178" fontId="3" fillId="9" borderId="0" xfId="0" applyNumberFormat="1" applyFont="1" applyFill="1" applyAlignment="1" applyProtection="1">
      <alignment horizontal="center" vertical="center"/>
      <protection hidden="1"/>
    </xf>
    <xf numFmtId="0" fontId="25" fillId="0" borderId="17" xfId="0" applyFont="1" applyBorder="1" applyAlignment="1" applyProtection="1">
      <alignment horizontal="center" vertical="center"/>
      <protection hidden="1"/>
    </xf>
    <xf numFmtId="0" fontId="25" fillId="0" borderId="17" xfId="0" applyFont="1" applyBorder="1" applyAlignment="1" applyProtection="1">
      <alignment horizontal="center" wrapText="1"/>
      <protection hidden="1"/>
    </xf>
    <xf numFmtId="177" fontId="25" fillId="0" borderId="17" xfId="0" applyNumberFormat="1" applyFont="1" applyBorder="1" applyAlignment="1" applyProtection="1">
      <alignment horizontal="center" wrapText="1"/>
      <protection hidden="1"/>
    </xf>
    <xf numFmtId="38" fontId="25" fillId="0" borderId="17" xfId="2" applyFont="1" applyFill="1" applyBorder="1" applyProtection="1">
      <alignment vertical="center"/>
      <protection hidden="1"/>
    </xf>
    <xf numFmtId="0" fontId="50" fillId="6" borderId="17" xfId="2" applyNumberFormat="1" applyFont="1" applyFill="1" applyBorder="1" applyAlignment="1" applyProtection="1">
      <alignment horizontal="center" vertical="center"/>
      <protection hidden="1"/>
    </xf>
    <xf numFmtId="38" fontId="48" fillId="6" borderId="17" xfId="2" applyFont="1" applyFill="1" applyBorder="1" applyProtection="1">
      <alignment vertical="center"/>
      <protection hidden="1"/>
    </xf>
    <xf numFmtId="38" fontId="25" fillId="0" borderId="40" xfId="2" applyFont="1" applyFill="1" applyBorder="1" applyAlignment="1" applyProtection="1">
      <alignment horizontal="right" vertical="center"/>
      <protection hidden="1"/>
    </xf>
    <xf numFmtId="176" fontId="25" fillId="0" borderId="17" xfId="1" applyNumberFormat="1" applyFont="1" applyFill="1" applyBorder="1" applyAlignment="1" applyProtection="1">
      <alignment horizontal="center" vertical="center"/>
      <protection hidden="1"/>
    </xf>
    <xf numFmtId="0" fontId="0" fillId="0" borderId="17" xfId="0" applyBorder="1" applyProtection="1">
      <alignment vertical="center"/>
      <protection hidden="1"/>
    </xf>
    <xf numFmtId="0" fontId="51" fillId="0" borderId="17" xfId="0" applyFont="1" applyBorder="1" applyAlignment="1" applyProtection="1">
      <alignment horizontal="center" vertical="center"/>
      <protection hidden="1"/>
    </xf>
    <xf numFmtId="38" fontId="0" fillId="0" borderId="40" xfId="2" applyFont="1" applyFill="1" applyBorder="1" applyAlignment="1" applyProtection="1">
      <alignment horizontal="right" vertical="center"/>
      <protection hidden="1"/>
    </xf>
    <xf numFmtId="0" fontId="25" fillId="0" borderId="18" xfId="0" applyFont="1" applyBorder="1" applyAlignment="1" applyProtection="1">
      <alignment horizontal="center" vertical="center"/>
      <protection hidden="1"/>
    </xf>
    <xf numFmtId="0" fontId="25" fillId="0" borderId="18" xfId="0" applyFont="1" applyBorder="1" applyAlignment="1" applyProtection="1">
      <alignment horizontal="center" wrapText="1"/>
      <protection hidden="1"/>
    </xf>
    <xf numFmtId="177" fontId="25" fillId="0" borderId="18" xfId="0" applyNumberFormat="1" applyFont="1" applyBorder="1" applyAlignment="1" applyProtection="1">
      <alignment horizontal="center" wrapText="1"/>
      <protection hidden="1"/>
    </xf>
    <xf numFmtId="38" fontId="25" fillId="0" borderId="18" xfId="2" applyFont="1" applyFill="1" applyBorder="1" applyProtection="1">
      <alignment vertical="center"/>
      <protection hidden="1"/>
    </xf>
    <xf numFmtId="0" fontId="51" fillId="0" borderId="18" xfId="0" applyFont="1" applyBorder="1" applyAlignment="1" applyProtection="1">
      <alignment horizontal="center" vertical="center"/>
      <protection hidden="1"/>
    </xf>
    <xf numFmtId="0" fontId="0" fillId="0" borderId="18" xfId="0" applyBorder="1" applyProtection="1">
      <alignment vertical="center"/>
      <protection hidden="1"/>
    </xf>
    <xf numFmtId="38" fontId="0" fillId="0" borderId="41" xfId="2" applyFont="1" applyFill="1" applyBorder="1" applyAlignment="1" applyProtection="1">
      <alignment horizontal="right" vertical="center"/>
      <protection hidden="1"/>
    </xf>
    <xf numFmtId="176" fontId="25" fillId="0" borderId="18" xfId="1" applyNumberFormat="1" applyFont="1" applyFill="1" applyBorder="1" applyAlignment="1" applyProtection="1">
      <alignment horizontal="center" vertical="center"/>
      <protection hidden="1"/>
    </xf>
    <xf numFmtId="0" fontId="16" fillId="0" borderId="17" xfId="0" applyFont="1" applyBorder="1" applyAlignment="1" applyProtection="1">
      <alignment horizontal="center" vertical="center"/>
      <protection hidden="1"/>
    </xf>
    <xf numFmtId="0" fontId="16" fillId="0" borderId="17" xfId="0" applyFont="1" applyBorder="1" applyAlignment="1" applyProtection="1">
      <alignment horizontal="center" wrapText="1"/>
      <protection hidden="1"/>
    </xf>
    <xf numFmtId="177" fontId="16" fillId="0" borderId="17" xfId="0" applyNumberFormat="1" applyFont="1" applyBorder="1" applyAlignment="1" applyProtection="1">
      <alignment horizontal="center" wrapText="1"/>
      <protection hidden="1"/>
    </xf>
    <xf numFmtId="38" fontId="16" fillId="5" borderId="17" xfId="2" applyFont="1" applyFill="1" applyBorder="1" applyProtection="1">
      <alignment vertical="center"/>
      <protection hidden="1"/>
    </xf>
    <xf numFmtId="38" fontId="16" fillId="0" borderId="17" xfId="2" applyFont="1" applyFill="1" applyBorder="1" applyProtection="1">
      <alignment vertical="center"/>
      <protection hidden="1"/>
    </xf>
    <xf numFmtId="0" fontId="16" fillId="0" borderId="18" xfId="0" applyFont="1" applyBorder="1" applyAlignment="1" applyProtection="1">
      <alignment horizontal="center" vertical="center"/>
      <protection hidden="1"/>
    </xf>
    <xf numFmtId="0" fontId="16" fillId="0" borderId="18" xfId="0" applyFont="1" applyBorder="1" applyAlignment="1" applyProtection="1">
      <alignment horizontal="center" wrapText="1"/>
      <protection hidden="1"/>
    </xf>
    <xf numFmtId="177" fontId="16" fillId="0" borderId="18" xfId="0" applyNumberFormat="1" applyFont="1" applyBorder="1" applyAlignment="1" applyProtection="1">
      <alignment horizontal="center" wrapText="1"/>
      <protection hidden="1"/>
    </xf>
    <xf numFmtId="38" fontId="16" fillId="5" borderId="18" xfId="2" applyFont="1" applyFill="1" applyBorder="1" applyProtection="1">
      <alignment vertical="center"/>
      <protection hidden="1"/>
    </xf>
    <xf numFmtId="38" fontId="16" fillId="0" borderId="18" xfId="2" applyFont="1" applyFill="1" applyBorder="1" applyProtection="1">
      <alignment vertical="center"/>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colors>
    <mruColors>
      <color rgb="FF0000FF"/>
      <color rgb="FFFFD1D1"/>
      <color rgb="FF0000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14</xdr:row>
      <xdr:rowOff>0</xdr:rowOff>
    </xdr:from>
    <xdr:to>
      <xdr:col>17</xdr:col>
      <xdr:colOff>457200</xdr:colOff>
      <xdr:row>18</xdr:row>
      <xdr:rowOff>160020</xdr:rowOff>
    </xdr:to>
    <xdr:sp macro="" textlink="">
      <xdr:nvSpPr>
        <xdr:cNvPr id="3" name="四角形吹き出し 3">
          <a:extLst>
            <a:ext uri="{FF2B5EF4-FFF2-40B4-BE49-F238E27FC236}">
              <a16:creationId xmlns:a16="http://schemas.microsoft.com/office/drawing/2014/main" id="{24E98938-ADCB-C208-4E73-C922B8D491F2}"/>
            </a:ext>
          </a:extLst>
        </xdr:cNvPr>
        <xdr:cNvSpPr/>
      </xdr:nvSpPr>
      <xdr:spPr>
        <a:xfrm>
          <a:off x="6964680" y="2087880"/>
          <a:ext cx="354330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xdr:row>
      <xdr:rowOff>190500</xdr:rowOff>
    </xdr:from>
    <xdr:to>
      <xdr:col>4</xdr:col>
      <xdr:colOff>314325</xdr:colOff>
      <xdr:row>11</xdr:row>
      <xdr:rowOff>123825</xdr:rowOff>
    </xdr:to>
    <xdr:sp macro="" textlink="">
      <xdr:nvSpPr>
        <xdr:cNvPr id="1327" name="AutoShape 1">
          <a:extLst>
            <a:ext uri="{FF2B5EF4-FFF2-40B4-BE49-F238E27FC236}">
              <a16:creationId xmlns:a16="http://schemas.microsoft.com/office/drawing/2014/main" id="{00000000-0008-0000-0100-00002F050000}"/>
            </a:ext>
          </a:extLst>
        </xdr:cNvPr>
        <xdr:cNvSpPr>
          <a:spLocks noChangeArrowheads="1"/>
        </xdr:cNvSpPr>
      </xdr:nvSpPr>
      <xdr:spPr bwMode="auto">
        <a:xfrm>
          <a:off x="3171825" y="2219325"/>
          <a:ext cx="314325" cy="1428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31</xdr:col>
      <xdr:colOff>114300</xdr:colOff>
      <xdr:row>8</xdr:row>
      <xdr:rowOff>28575</xdr:rowOff>
    </xdr:from>
    <xdr:to>
      <xdr:col>31</xdr:col>
      <xdr:colOff>371475</xdr:colOff>
      <xdr:row>8</xdr:row>
      <xdr:rowOff>200025</xdr:rowOff>
    </xdr:to>
    <xdr:sp macro="" textlink="">
      <xdr:nvSpPr>
        <xdr:cNvPr id="1328" name="AutoShape 11">
          <a:extLst>
            <a:ext uri="{FF2B5EF4-FFF2-40B4-BE49-F238E27FC236}">
              <a16:creationId xmlns:a16="http://schemas.microsoft.com/office/drawing/2014/main" id="{00000000-0008-0000-0100-000030050000}"/>
            </a:ext>
          </a:extLst>
        </xdr:cNvPr>
        <xdr:cNvSpPr>
          <a:spLocks noChangeArrowheads="1"/>
        </xdr:cNvSpPr>
      </xdr:nvSpPr>
      <xdr:spPr bwMode="auto">
        <a:xfrm>
          <a:off x="25431750" y="16287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28</xdr:col>
      <xdr:colOff>47625</xdr:colOff>
      <xdr:row>7</xdr:row>
      <xdr:rowOff>209550</xdr:rowOff>
    </xdr:from>
    <xdr:to>
      <xdr:col>28</xdr:col>
      <xdr:colOff>304800</xdr:colOff>
      <xdr:row>8</xdr:row>
      <xdr:rowOff>161925</xdr:rowOff>
    </xdr:to>
    <xdr:sp macro="" textlink="">
      <xdr:nvSpPr>
        <xdr:cNvPr id="1329" name="AutoShape 12">
          <a:extLst>
            <a:ext uri="{FF2B5EF4-FFF2-40B4-BE49-F238E27FC236}">
              <a16:creationId xmlns:a16="http://schemas.microsoft.com/office/drawing/2014/main" id="{00000000-0008-0000-0100-000031050000}"/>
            </a:ext>
          </a:extLst>
        </xdr:cNvPr>
        <xdr:cNvSpPr>
          <a:spLocks noChangeArrowheads="1"/>
        </xdr:cNvSpPr>
      </xdr:nvSpPr>
      <xdr:spPr bwMode="auto">
        <a:xfrm>
          <a:off x="22164675" y="1581150"/>
          <a:ext cx="257175" cy="1809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22</xdr:col>
      <xdr:colOff>990600</xdr:colOff>
      <xdr:row>13</xdr:row>
      <xdr:rowOff>0</xdr:rowOff>
    </xdr:from>
    <xdr:to>
      <xdr:col>22</xdr:col>
      <xdr:colOff>1123950</xdr:colOff>
      <xdr:row>13</xdr:row>
      <xdr:rowOff>133350</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17859375" y="2552700"/>
          <a:ext cx="133350" cy="1333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57150</xdr:colOff>
      <xdr:row>8</xdr:row>
      <xdr:rowOff>76200</xdr:rowOff>
    </xdr:from>
    <xdr:to>
      <xdr:col>22</xdr:col>
      <xdr:colOff>190500</xdr:colOff>
      <xdr:row>9</xdr:row>
      <xdr:rowOff>19050</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16925925" y="1676400"/>
          <a:ext cx="133350" cy="16192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1285875</xdr:colOff>
      <xdr:row>8</xdr:row>
      <xdr:rowOff>190500</xdr:rowOff>
    </xdr:from>
    <xdr:to>
      <xdr:col>21</xdr:col>
      <xdr:colOff>19050</xdr:colOff>
      <xdr:row>9</xdr:row>
      <xdr:rowOff>133350</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a:off x="15706725" y="1981200"/>
          <a:ext cx="133350" cy="16192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123825</xdr:colOff>
      <xdr:row>5</xdr:row>
      <xdr:rowOff>38100</xdr:rowOff>
    </xdr:from>
    <xdr:to>
      <xdr:col>8</xdr:col>
      <xdr:colOff>733425</xdr:colOff>
      <xdr:row>12</xdr:row>
      <xdr:rowOff>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263265" y="1143000"/>
          <a:ext cx="2331720" cy="1409700"/>
          <a:chOff x="3609975" y="952500"/>
          <a:chExt cx="2524125" cy="1428750"/>
        </a:xfrm>
      </xdr:grpSpPr>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4333876" y="2028825"/>
            <a:ext cx="257174" cy="352425"/>
          </a:xfrm>
          <a:prstGeom prst="downArrow">
            <a:avLst>
              <a:gd name="adj1" fmla="val 50000"/>
              <a:gd name="adj2" fmla="val 25000"/>
            </a:avLst>
          </a:prstGeom>
          <a:solidFill>
            <a:srgbClr val="00FFFF"/>
          </a:solidFill>
          <a:ln w="9525">
            <a:solidFill>
              <a:srgbClr val="000000"/>
            </a:solidFill>
            <a:miter lim="800000"/>
            <a:headEnd/>
            <a:tailEnd/>
          </a:ln>
        </xdr:spPr>
      </xdr:sp>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609975" y="952500"/>
            <a:ext cx="2524125" cy="1123950"/>
          </a:xfrm>
          <a:prstGeom prst="rect">
            <a:avLst/>
          </a:prstGeom>
          <a:noFill/>
          <a:ln w="6350">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rgbClr val="0000CC"/>
                </a:solidFill>
              </a:rPr>
              <a:t>【</a:t>
            </a:r>
            <a:r>
              <a:rPr kumimoji="1" lang="ja-JP" altLang="en-US" sz="1050">
                <a:solidFill>
                  <a:srgbClr val="0000CC"/>
                </a:solidFill>
              </a:rPr>
              <a:t>役職（職責・役割）別賞与配分設計</a:t>
            </a:r>
            <a:r>
              <a:rPr kumimoji="1" lang="en-US" altLang="ja-JP" sz="1050">
                <a:solidFill>
                  <a:srgbClr val="0000CC"/>
                </a:solidFill>
              </a:rPr>
              <a:t>】</a:t>
            </a:r>
          </a:p>
          <a:p>
            <a:pPr algn="l"/>
            <a:r>
              <a:rPr kumimoji="1" lang="ja-JP" altLang="en-US" sz="1000">
                <a:solidFill>
                  <a:schemeClr val="tx1"/>
                </a:solidFill>
              </a:rPr>
              <a:t>■役職別、等級資格別、管理職・指導監督職・一般職別、等々の区分を入力します（設計自由、呼称自由）。</a:t>
            </a:r>
            <a:r>
              <a:rPr kumimoji="1" lang="ja-JP" altLang="en-US" sz="1000" u="sng">
                <a:solidFill>
                  <a:schemeClr val="tx1"/>
                </a:solidFill>
              </a:rPr>
              <a:t>セル「Ｕ２」と要一致。</a:t>
            </a:r>
            <a:endParaRPr kumimoji="1" lang="en-US" altLang="ja-JP" sz="1000" u="sng">
              <a:solidFill>
                <a:schemeClr val="tx1"/>
              </a:solidFill>
            </a:endParaRPr>
          </a:p>
          <a:p>
            <a:pPr algn="l"/>
            <a:r>
              <a:rPr kumimoji="1" lang="ja-JP" altLang="en-US" sz="1000">
                <a:solidFill>
                  <a:schemeClr val="tx1"/>
                </a:solidFill>
              </a:rPr>
              <a:t>■賞与配分に差を付けないときは、空白にしておく。</a:t>
            </a:r>
            <a:endParaRPr kumimoji="1" lang="en-US" altLang="ja-JP" sz="1000">
              <a:solidFill>
                <a:schemeClr val="tx1"/>
              </a:solidFill>
            </a:endParaRPr>
          </a:p>
          <a:p>
            <a:pPr algn="l"/>
            <a:endParaRPr kumimoji="1" lang="en-US" altLang="ja-JP" sz="1000">
              <a:solidFill>
                <a:schemeClr val="tx1"/>
              </a:solidFill>
            </a:endParaRPr>
          </a:p>
          <a:p>
            <a:pPr algn="l"/>
            <a:endParaRPr kumimoji="1" lang="ja-JP" altLang="en-US" sz="1000">
              <a:solidFill>
                <a:schemeClr val="tx1"/>
              </a:solidFill>
            </a:endParaRPr>
          </a:p>
        </xdr:txBody>
      </xdr:sp>
    </xdr:grpSp>
    <xdr:clientData/>
  </xdr:twoCellAnchor>
  <xdr:twoCellAnchor>
    <xdr:from>
      <xdr:col>17</xdr:col>
      <xdr:colOff>609600</xdr:colOff>
      <xdr:row>18</xdr:row>
      <xdr:rowOff>144780</xdr:rowOff>
    </xdr:from>
    <xdr:to>
      <xdr:col>21</xdr:col>
      <xdr:colOff>60960</xdr:colOff>
      <xdr:row>24</xdr:row>
      <xdr:rowOff>29845</xdr:rowOff>
    </xdr:to>
    <xdr:sp macro="" textlink="">
      <xdr:nvSpPr>
        <xdr:cNvPr id="3" name="四角形吹き出し 3">
          <a:extLst>
            <a:ext uri="{FF2B5EF4-FFF2-40B4-BE49-F238E27FC236}">
              <a16:creationId xmlns:a16="http://schemas.microsoft.com/office/drawing/2014/main" id="{3CA1C17B-E7E4-D220-6828-12D49025B589}"/>
            </a:ext>
          </a:extLst>
        </xdr:cNvPr>
        <xdr:cNvSpPr/>
      </xdr:nvSpPr>
      <xdr:spPr>
        <a:xfrm>
          <a:off x="10744200" y="3657600"/>
          <a:ext cx="353568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314325</xdr:colOff>
      <xdr:row>4</xdr:row>
      <xdr:rowOff>200025</xdr:rowOff>
    </xdr:to>
    <xdr:sp macro="" textlink="">
      <xdr:nvSpPr>
        <xdr:cNvPr id="3278" name="AutoShape 1">
          <a:extLst>
            <a:ext uri="{FF2B5EF4-FFF2-40B4-BE49-F238E27FC236}">
              <a16:creationId xmlns:a16="http://schemas.microsoft.com/office/drawing/2014/main" id="{00000000-0008-0000-0200-0000CE0C0000}"/>
            </a:ext>
          </a:extLst>
        </xdr:cNvPr>
        <xdr:cNvSpPr>
          <a:spLocks noChangeArrowheads="1"/>
        </xdr:cNvSpPr>
      </xdr:nvSpPr>
      <xdr:spPr bwMode="auto">
        <a:xfrm>
          <a:off x="3171825" y="885825"/>
          <a:ext cx="31432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9</xdr:col>
      <xdr:colOff>57150</xdr:colOff>
      <xdr:row>1</xdr:row>
      <xdr:rowOff>66675</xdr:rowOff>
    </xdr:from>
    <xdr:to>
      <xdr:col>9</xdr:col>
      <xdr:colOff>266700</xdr:colOff>
      <xdr:row>1</xdr:row>
      <xdr:rowOff>161925</xdr:rowOff>
    </xdr:to>
    <xdr:sp macro="" textlink="">
      <xdr:nvSpPr>
        <xdr:cNvPr id="3279" name="AutoShape 2">
          <a:extLst>
            <a:ext uri="{FF2B5EF4-FFF2-40B4-BE49-F238E27FC236}">
              <a16:creationId xmlns:a16="http://schemas.microsoft.com/office/drawing/2014/main" id="{00000000-0008-0000-0200-0000CF0C0000}"/>
            </a:ext>
          </a:extLst>
        </xdr:cNvPr>
        <xdr:cNvSpPr>
          <a:spLocks noChangeArrowheads="1"/>
        </xdr:cNvSpPr>
      </xdr:nvSpPr>
      <xdr:spPr bwMode="auto">
        <a:xfrm>
          <a:off x="6038850" y="314325"/>
          <a:ext cx="209550" cy="95250"/>
        </a:xfrm>
        <a:prstGeom prst="downArrow">
          <a:avLst>
            <a:gd name="adj1" fmla="val 50000"/>
            <a:gd name="adj2" fmla="val 25000"/>
          </a:avLst>
        </a:prstGeom>
        <a:solidFill>
          <a:srgbClr val="CCFFFF"/>
        </a:solidFill>
        <a:ln w="9525">
          <a:solidFill>
            <a:srgbClr val="000000"/>
          </a:solidFill>
          <a:miter lim="800000"/>
          <a:headEnd/>
          <a:tailEnd/>
        </a:ln>
      </xdr:spPr>
    </xdr:sp>
    <xdr:clientData/>
  </xdr:twoCellAnchor>
  <xdr:twoCellAnchor>
    <xdr:from>
      <xdr:col>14</xdr:col>
      <xdr:colOff>733425</xdr:colOff>
      <xdr:row>1</xdr:row>
      <xdr:rowOff>28575</xdr:rowOff>
    </xdr:from>
    <xdr:to>
      <xdr:col>15</xdr:col>
      <xdr:colOff>200025</xdr:colOff>
      <xdr:row>1</xdr:row>
      <xdr:rowOff>180975</xdr:rowOff>
    </xdr:to>
    <xdr:sp macro="" textlink="">
      <xdr:nvSpPr>
        <xdr:cNvPr id="3280" name="AutoShape 3">
          <a:extLst>
            <a:ext uri="{FF2B5EF4-FFF2-40B4-BE49-F238E27FC236}">
              <a16:creationId xmlns:a16="http://schemas.microsoft.com/office/drawing/2014/main" id="{00000000-0008-0000-0200-0000D00C0000}"/>
            </a:ext>
          </a:extLst>
        </xdr:cNvPr>
        <xdr:cNvSpPr>
          <a:spLocks noChangeArrowheads="1"/>
        </xdr:cNvSpPr>
      </xdr:nvSpPr>
      <xdr:spPr bwMode="auto">
        <a:xfrm>
          <a:off x="9115425" y="276225"/>
          <a:ext cx="342900" cy="152400"/>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13</xdr:col>
      <xdr:colOff>771525</xdr:colOff>
      <xdr:row>4</xdr:row>
      <xdr:rowOff>114300</xdr:rowOff>
    </xdr:from>
    <xdr:to>
      <xdr:col>14</xdr:col>
      <xdr:colOff>161925</xdr:colOff>
      <xdr:row>5</xdr:row>
      <xdr:rowOff>76200</xdr:rowOff>
    </xdr:to>
    <xdr:sp macro="" textlink="">
      <xdr:nvSpPr>
        <xdr:cNvPr id="3281" name="AutoShape 4">
          <a:extLst>
            <a:ext uri="{FF2B5EF4-FFF2-40B4-BE49-F238E27FC236}">
              <a16:creationId xmlns:a16="http://schemas.microsoft.com/office/drawing/2014/main" id="{00000000-0008-0000-0200-0000D10C0000}"/>
            </a:ext>
          </a:extLst>
        </xdr:cNvPr>
        <xdr:cNvSpPr>
          <a:spLocks noChangeArrowheads="1"/>
        </xdr:cNvSpPr>
      </xdr:nvSpPr>
      <xdr:spPr bwMode="auto">
        <a:xfrm>
          <a:off x="8201025" y="1000125"/>
          <a:ext cx="342900" cy="133350"/>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17</xdr:col>
      <xdr:colOff>228600</xdr:colOff>
      <xdr:row>4</xdr:row>
      <xdr:rowOff>104775</xdr:rowOff>
    </xdr:from>
    <xdr:to>
      <xdr:col>17</xdr:col>
      <xdr:colOff>571500</xdr:colOff>
      <xdr:row>5</xdr:row>
      <xdr:rowOff>76200</xdr:rowOff>
    </xdr:to>
    <xdr:sp macro="" textlink="">
      <xdr:nvSpPr>
        <xdr:cNvPr id="3282" name="AutoShape 5">
          <a:extLst>
            <a:ext uri="{FF2B5EF4-FFF2-40B4-BE49-F238E27FC236}">
              <a16:creationId xmlns:a16="http://schemas.microsoft.com/office/drawing/2014/main" id="{00000000-0008-0000-0200-0000D20C0000}"/>
            </a:ext>
          </a:extLst>
        </xdr:cNvPr>
        <xdr:cNvSpPr>
          <a:spLocks noChangeArrowheads="1"/>
        </xdr:cNvSpPr>
      </xdr:nvSpPr>
      <xdr:spPr bwMode="auto">
        <a:xfrm>
          <a:off x="11239500" y="990600"/>
          <a:ext cx="342900" cy="142875"/>
        </a:xfrm>
        <a:prstGeom prst="downArrow">
          <a:avLst>
            <a:gd name="adj1" fmla="val 50000"/>
            <a:gd name="adj2" fmla="val 25000"/>
          </a:avLst>
        </a:prstGeom>
        <a:solidFill>
          <a:srgbClr val="FFCC99"/>
        </a:solidFill>
        <a:ln w="9525">
          <a:solidFill>
            <a:srgbClr val="000000"/>
          </a:solidFill>
          <a:miter lim="800000"/>
          <a:headEnd/>
          <a:tailEnd/>
        </a:ln>
      </xdr:spPr>
    </xdr:sp>
    <xdr:clientData/>
  </xdr:twoCellAnchor>
  <xdr:twoCellAnchor>
    <xdr:from>
      <xdr:col>10</xdr:col>
      <xdr:colOff>289560</xdr:colOff>
      <xdr:row>12</xdr:row>
      <xdr:rowOff>114300</xdr:rowOff>
    </xdr:from>
    <xdr:to>
      <xdr:col>16</xdr:col>
      <xdr:colOff>609600</xdr:colOff>
      <xdr:row>17</xdr:row>
      <xdr:rowOff>151765</xdr:rowOff>
    </xdr:to>
    <xdr:sp macro="" textlink="">
      <xdr:nvSpPr>
        <xdr:cNvPr id="2" name="四角形吹き出し 3">
          <a:extLst>
            <a:ext uri="{FF2B5EF4-FFF2-40B4-BE49-F238E27FC236}">
              <a16:creationId xmlns:a16="http://schemas.microsoft.com/office/drawing/2014/main" id="{DCF1F8A9-FF61-9DAE-EE4B-7B8E7FF36BF5}"/>
            </a:ext>
          </a:extLst>
        </xdr:cNvPr>
        <xdr:cNvSpPr/>
      </xdr:nvSpPr>
      <xdr:spPr>
        <a:xfrm>
          <a:off x="6004560" y="2240280"/>
          <a:ext cx="372618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428625</xdr:colOff>
      <xdr:row>1</xdr:row>
      <xdr:rowOff>57150</xdr:rowOff>
    </xdr:from>
    <xdr:to>
      <xdr:col>8</xdr:col>
      <xdr:colOff>704850</xdr:colOff>
      <xdr:row>1</xdr:row>
      <xdr:rowOff>238125</xdr:rowOff>
    </xdr:to>
    <xdr:sp macro="" textlink="">
      <xdr:nvSpPr>
        <xdr:cNvPr id="4179" name="AutoShape 1">
          <a:extLst>
            <a:ext uri="{FF2B5EF4-FFF2-40B4-BE49-F238E27FC236}">
              <a16:creationId xmlns:a16="http://schemas.microsoft.com/office/drawing/2014/main" id="{00000000-0008-0000-0300-000053100000}"/>
            </a:ext>
          </a:extLst>
        </xdr:cNvPr>
        <xdr:cNvSpPr>
          <a:spLocks noChangeArrowheads="1"/>
        </xdr:cNvSpPr>
      </xdr:nvSpPr>
      <xdr:spPr bwMode="auto">
        <a:xfrm>
          <a:off x="4914900" y="314325"/>
          <a:ext cx="276225" cy="1809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19050</xdr:colOff>
      <xdr:row>1</xdr:row>
      <xdr:rowOff>76200</xdr:rowOff>
    </xdr:from>
    <xdr:to>
      <xdr:col>3</xdr:col>
      <xdr:colOff>295275</xdr:colOff>
      <xdr:row>2</xdr:row>
      <xdr:rowOff>9525</xdr:rowOff>
    </xdr:to>
    <xdr:sp macro="" textlink="">
      <xdr:nvSpPr>
        <xdr:cNvPr id="4180" name="AutoShape 2">
          <a:extLst>
            <a:ext uri="{FF2B5EF4-FFF2-40B4-BE49-F238E27FC236}">
              <a16:creationId xmlns:a16="http://schemas.microsoft.com/office/drawing/2014/main" id="{00000000-0008-0000-0300-000054100000}"/>
            </a:ext>
          </a:extLst>
        </xdr:cNvPr>
        <xdr:cNvSpPr>
          <a:spLocks noChangeArrowheads="1"/>
        </xdr:cNvSpPr>
      </xdr:nvSpPr>
      <xdr:spPr bwMode="auto">
        <a:xfrm>
          <a:off x="1419225" y="333375"/>
          <a:ext cx="276225" cy="1809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1D1"/>
    <pageSetUpPr autoPageBreaks="0"/>
  </sheetPr>
  <dimension ref="B1:K52"/>
  <sheetViews>
    <sheetView showGridLines="0" tabSelected="1" workbookViewId="0"/>
  </sheetViews>
  <sheetFormatPr defaultColWidth="9" defaultRowHeight="13.2" x14ac:dyDescent="0.2"/>
  <cols>
    <col min="1" max="1" width="4" style="10" customWidth="1"/>
    <col min="2" max="2" width="2.33203125" style="10" customWidth="1"/>
    <col min="3" max="3" width="3.88671875" style="10" customWidth="1"/>
    <col min="4" max="10" width="9" style="10"/>
    <col min="11" max="11" width="21" style="10" customWidth="1"/>
    <col min="12" max="16384" width="9" style="10"/>
  </cols>
  <sheetData>
    <row r="1" spans="2:11" ht="13.8" thickBot="1" x14ac:dyDescent="0.25"/>
    <row r="2" spans="2:11" ht="9" customHeight="1" x14ac:dyDescent="0.2">
      <c r="B2" s="215"/>
      <c r="C2" s="216"/>
      <c r="D2" s="216"/>
      <c r="E2" s="216"/>
      <c r="F2" s="216"/>
      <c r="G2" s="216"/>
      <c r="H2" s="216"/>
      <c r="I2" s="216"/>
      <c r="J2" s="216"/>
      <c r="K2" s="217"/>
    </row>
    <row r="3" spans="2:11" ht="4.5" customHeight="1" x14ac:dyDescent="0.2">
      <c r="B3" s="218"/>
      <c r="C3" s="219"/>
      <c r="D3" s="220"/>
      <c r="E3" s="220"/>
      <c r="F3" s="220"/>
      <c r="G3" s="220"/>
      <c r="H3" s="220"/>
      <c r="I3" s="220"/>
      <c r="J3" s="220"/>
      <c r="K3" s="221"/>
    </row>
    <row r="4" spans="2:11" ht="17.25" customHeight="1" x14ac:dyDescent="0.2">
      <c r="B4" s="218"/>
      <c r="C4" s="222" t="s">
        <v>267</v>
      </c>
      <c r="D4" s="220"/>
      <c r="E4" s="220"/>
      <c r="F4" s="220"/>
      <c r="G4" s="220"/>
      <c r="H4" s="220"/>
      <c r="I4" s="220"/>
      <c r="J4" s="220"/>
      <c r="K4" s="221"/>
    </row>
    <row r="5" spans="2:11" ht="17.25" customHeight="1" x14ac:dyDescent="0.2">
      <c r="B5" s="218"/>
      <c r="C5" s="223" t="s">
        <v>249</v>
      </c>
      <c r="D5" s="220"/>
      <c r="E5" s="220"/>
      <c r="F5" s="220"/>
      <c r="G5" s="220"/>
      <c r="H5" s="220"/>
      <c r="I5" s="220"/>
      <c r="J5" s="220"/>
      <c r="K5" s="221"/>
    </row>
    <row r="6" spans="2:11" ht="6" customHeight="1" x14ac:dyDescent="0.2">
      <c r="B6" s="218"/>
      <c r="C6" s="223"/>
      <c r="D6" s="220"/>
      <c r="E6" s="220"/>
      <c r="F6" s="220"/>
      <c r="G6" s="220"/>
      <c r="H6" s="220"/>
      <c r="I6" s="220"/>
      <c r="J6" s="220"/>
      <c r="K6" s="221"/>
    </row>
    <row r="7" spans="2:11" ht="14.4" x14ac:dyDescent="0.2">
      <c r="B7" s="218"/>
      <c r="C7" s="223"/>
      <c r="D7" s="224" t="s">
        <v>171</v>
      </c>
      <c r="E7" s="220"/>
      <c r="F7" s="220"/>
      <c r="G7" s="220"/>
      <c r="H7" s="220"/>
      <c r="I7" s="220"/>
      <c r="J7" s="220"/>
      <c r="K7" s="221"/>
    </row>
    <row r="8" spans="2:11" x14ac:dyDescent="0.2">
      <c r="B8" s="218"/>
      <c r="C8" s="220"/>
      <c r="D8" s="224" t="s">
        <v>172</v>
      </c>
      <c r="E8" s="220"/>
      <c r="F8" s="220"/>
      <c r="G8" s="220"/>
      <c r="H8" s="220"/>
      <c r="I8" s="220"/>
      <c r="J8" s="220"/>
      <c r="K8" s="221"/>
    </row>
    <row r="9" spans="2:11" x14ac:dyDescent="0.2">
      <c r="B9" s="218"/>
      <c r="C9" s="220"/>
      <c r="D9" s="224" t="s">
        <v>209</v>
      </c>
      <c r="E9" s="220"/>
      <c r="F9" s="220"/>
      <c r="G9" s="220"/>
      <c r="H9" s="220"/>
      <c r="I9" s="220"/>
      <c r="J9" s="220"/>
      <c r="K9" s="221"/>
    </row>
    <row r="10" spans="2:11" x14ac:dyDescent="0.2">
      <c r="B10" s="218"/>
      <c r="C10" s="220"/>
      <c r="D10" s="224" t="s">
        <v>169</v>
      </c>
      <c r="E10" s="220"/>
      <c r="F10" s="220"/>
      <c r="G10" s="220"/>
      <c r="H10" s="220"/>
      <c r="I10" s="220"/>
      <c r="J10" s="220"/>
      <c r="K10" s="221"/>
    </row>
    <row r="11" spans="2:11" x14ac:dyDescent="0.2">
      <c r="B11" s="218"/>
      <c r="C11" s="220"/>
      <c r="D11" s="220"/>
      <c r="E11" s="220"/>
      <c r="F11" s="220"/>
      <c r="G11" s="220"/>
      <c r="H11" s="220"/>
      <c r="I11" s="225" t="s">
        <v>124</v>
      </c>
      <c r="J11" s="220"/>
      <c r="K11" s="221"/>
    </row>
    <row r="12" spans="2:11" x14ac:dyDescent="0.2">
      <c r="B12" s="218"/>
      <c r="C12" s="220"/>
      <c r="D12" s="220"/>
      <c r="E12" s="220"/>
      <c r="F12" s="220"/>
      <c r="G12" s="220"/>
      <c r="H12" s="220"/>
      <c r="I12" s="220" t="s">
        <v>125</v>
      </c>
      <c r="J12" s="220"/>
      <c r="K12" s="221"/>
    </row>
    <row r="13" spans="2:11" ht="4.5" customHeight="1" x14ac:dyDescent="0.2">
      <c r="B13" s="218"/>
      <c r="C13" s="220"/>
      <c r="D13" s="220"/>
      <c r="E13" s="220"/>
      <c r="F13" s="220"/>
      <c r="G13" s="220"/>
      <c r="H13" s="220"/>
      <c r="I13" s="225"/>
      <c r="J13" s="220"/>
      <c r="K13" s="221"/>
    </row>
    <row r="14" spans="2:11" x14ac:dyDescent="0.2">
      <c r="B14" s="218"/>
      <c r="C14" s="226" t="s">
        <v>163</v>
      </c>
      <c r="D14" s="220"/>
      <c r="E14" s="220"/>
      <c r="F14" s="220"/>
      <c r="G14" s="220"/>
      <c r="H14" s="220"/>
      <c r="I14" s="225"/>
      <c r="J14" s="220"/>
      <c r="K14" s="221"/>
    </row>
    <row r="15" spans="2:11" x14ac:dyDescent="0.2">
      <c r="B15" s="218"/>
      <c r="C15" s="220"/>
      <c r="D15" s="220" t="s">
        <v>210</v>
      </c>
      <c r="E15" s="220"/>
      <c r="F15" s="220"/>
      <c r="G15" s="220"/>
      <c r="H15" s="220"/>
      <c r="I15" s="225"/>
      <c r="J15" s="220"/>
      <c r="K15" s="221"/>
    </row>
    <row r="16" spans="2:11" x14ac:dyDescent="0.2">
      <c r="B16" s="218"/>
      <c r="C16" s="220"/>
      <c r="D16" s="220" t="s">
        <v>261</v>
      </c>
      <c r="E16" s="220"/>
      <c r="F16" s="220"/>
      <c r="G16" s="220"/>
      <c r="H16" s="220"/>
      <c r="I16" s="225"/>
      <c r="J16" s="220"/>
      <c r="K16" s="221"/>
    </row>
    <row r="17" spans="2:11" x14ac:dyDescent="0.2">
      <c r="B17" s="218"/>
      <c r="C17" s="220"/>
      <c r="D17" s="220" t="s">
        <v>217</v>
      </c>
      <c r="E17" s="220"/>
      <c r="F17" s="220"/>
      <c r="G17" s="220"/>
      <c r="H17" s="220"/>
      <c r="I17" s="225"/>
      <c r="J17" s="220"/>
      <c r="K17" s="221"/>
    </row>
    <row r="18" spans="2:11" ht="6.9" customHeight="1" x14ac:dyDescent="0.2">
      <c r="B18" s="218"/>
      <c r="C18" s="220"/>
      <c r="D18" s="220"/>
      <c r="E18" s="220"/>
      <c r="F18" s="220"/>
      <c r="G18" s="220"/>
      <c r="H18" s="220"/>
      <c r="I18" s="225"/>
      <c r="J18" s="220"/>
      <c r="K18" s="221"/>
    </row>
    <row r="19" spans="2:11" ht="13.5" customHeight="1" x14ac:dyDescent="0.2">
      <c r="B19" s="218"/>
      <c r="C19" s="220"/>
      <c r="D19" s="220" t="s">
        <v>262</v>
      </c>
      <c r="E19" s="220"/>
      <c r="F19" s="220"/>
      <c r="G19" s="220"/>
      <c r="H19" s="220"/>
      <c r="I19" s="225"/>
      <c r="J19" s="220"/>
      <c r="K19" s="221"/>
    </row>
    <row r="20" spans="2:11" ht="13.5" customHeight="1" x14ac:dyDescent="0.2">
      <c r="B20" s="218"/>
      <c r="C20" s="220"/>
      <c r="D20" s="220" t="s">
        <v>253</v>
      </c>
      <c r="E20" s="220"/>
      <c r="F20" s="220"/>
      <c r="G20" s="220"/>
      <c r="H20" s="220"/>
      <c r="I20" s="225"/>
      <c r="J20" s="220"/>
      <c r="K20" s="221"/>
    </row>
    <row r="21" spans="2:11" ht="6.9" customHeight="1" x14ac:dyDescent="0.2">
      <c r="B21" s="218"/>
      <c r="C21" s="220"/>
      <c r="D21" s="220"/>
      <c r="E21" s="220"/>
      <c r="F21" s="220"/>
      <c r="G21" s="220"/>
      <c r="H21" s="220"/>
      <c r="I21" s="225"/>
      <c r="J21" s="220"/>
      <c r="K21" s="221"/>
    </row>
    <row r="22" spans="2:11" x14ac:dyDescent="0.2">
      <c r="B22" s="218"/>
      <c r="C22" s="220"/>
      <c r="D22" s="220" t="s">
        <v>254</v>
      </c>
      <c r="E22" s="220"/>
      <c r="F22" s="220"/>
      <c r="G22" s="220"/>
      <c r="H22" s="220"/>
      <c r="I22" s="225"/>
      <c r="J22" s="220"/>
      <c r="K22" s="221"/>
    </row>
    <row r="23" spans="2:11" x14ac:dyDescent="0.2">
      <c r="B23" s="218"/>
      <c r="C23" s="220"/>
      <c r="D23" s="220" t="s">
        <v>211</v>
      </c>
      <c r="E23" s="220"/>
      <c r="F23" s="220"/>
      <c r="G23" s="220"/>
      <c r="H23" s="220"/>
      <c r="I23" s="225"/>
      <c r="J23" s="220"/>
      <c r="K23" s="221"/>
    </row>
    <row r="24" spans="2:11" x14ac:dyDescent="0.2">
      <c r="B24" s="218"/>
      <c r="C24" s="220"/>
      <c r="D24" s="220" t="s">
        <v>212</v>
      </c>
      <c r="E24" s="220"/>
      <c r="F24" s="220"/>
      <c r="G24" s="220"/>
      <c r="H24" s="220"/>
      <c r="I24" s="225"/>
      <c r="J24" s="220"/>
      <c r="K24" s="221"/>
    </row>
    <row r="25" spans="2:11" ht="6.9" customHeight="1" x14ac:dyDescent="0.2">
      <c r="B25" s="218"/>
      <c r="C25" s="220"/>
      <c r="D25" s="220"/>
      <c r="E25" s="220"/>
      <c r="F25" s="220"/>
      <c r="G25" s="220"/>
      <c r="H25" s="220"/>
      <c r="I25" s="225"/>
      <c r="J25" s="220"/>
      <c r="K25" s="221"/>
    </row>
    <row r="26" spans="2:11" x14ac:dyDescent="0.2">
      <c r="B26" s="218"/>
      <c r="C26" s="220"/>
      <c r="D26" s="220" t="s">
        <v>255</v>
      </c>
      <c r="E26" s="220"/>
      <c r="F26" s="220"/>
      <c r="G26" s="220"/>
      <c r="H26" s="220"/>
      <c r="I26" s="225"/>
      <c r="J26" s="220"/>
      <c r="K26" s="221"/>
    </row>
    <row r="27" spans="2:11" x14ac:dyDescent="0.2">
      <c r="B27" s="218"/>
      <c r="C27" s="220"/>
      <c r="D27" s="220" t="s">
        <v>250</v>
      </c>
      <c r="E27" s="220"/>
      <c r="F27" s="220"/>
      <c r="G27" s="220"/>
      <c r="H27" s="220"/>
      <c r="I27" s="225"/>
      <c r="J27" s="220"/>
      <c r="K27" s="221"/>
    </row>
    <row r="28" spans="2:11" ht="6.9" customHeight="1" x14ac:dyDescent="0.2">
      <c r="B28" s="218"/>
      <c r="C28" s="220"/>
      <c r="D28" s="220"/>
      <c r="E28" s="220"/>
      <c r="F28" s="220"/>
      <c r="G28" s="220"/>
      <c r="H28" s="220"/>
      <c r="I28" s="225"/>
      <c r="J28" s="220"/>
      <c r="K28" s="221"/>
    </row>
    <row r="29" spans="2:11" x14ac:dyDescent="0.2">
      <c r="B29" s="218"/>
      <c r="C29" s="220"/>
      <c r="D29" s="220" t="s">
        <v>256</v>
      </c>
      <c r="E29" s="220"/>
      <c r="F29" s="220"/>
      <c r="G29" s="220"/>
      <c r="H29" s="220"/>
      <c r="I29" s="225"/>
      <c r="J29" s="220"/>
      <c r="K29" s="221"/>
    </row>
    <row r="30" spans="2:11" x14ac:dyDescent="0.2">
      <c r="B30" s="218"/>
      <c r="C30" s="220"/>
      <c r="D30" s="220" t="s">
        <v>213</v>
      </c>
      <c r="E30" s="220"/>
      <c r="F30" s="220"/>
      <c r="G30" s="220"/>
      <c r="H30" s="220"/>
      <c r="I30" s="225"/>
      <c r="J30" s="220"/>
      <c r="K30" s="221"/>
    </row>
    <row r="31" spans="2:11" x14ac:dyDescent="0.2">
      <c r="B31" s="218"/>
      <c r="C31" s="220"/>
      <c r="D31" s="220" t="s">
        <v>214</v>
      </c>
      <c r="E31" s="220"/>
      <c r="F31" s="220"/>
      <c r="G31" s="220"/>
      <c r="H31" s="220"/>
      <c r="I31" s="225"/>
      <c r="J31" s="220"/>
      <c r="K31" s="221"/>
    </row>
    <row r="32" spans="2:11" ht="6.9" customHeight="1" x14ac:dyDescent="0.2">
      <c r="B32" s="218"/>
      <c r="C32" s="220"/>
      <c r="D32" s="220"/>
      <c r="E32" s="220"/>
      <c r="F32" s="220"/>
      <c r="G32" s="220"/>
      <c r="H32" s="220"/>
      <c r="I32" s="225"/>
      <c r="J32" s="220"/>
      <c r="K32" s="221"/>
    </row>
    <row r="33" spans="2:11" x14ac:dyDescent="0.2">
      <c r="B33" s="218"/>
      <c r="C33" s="220"/>
      <c r="D33" s="220" t="s">
        <v>257</v>
      </c>
      <c r="E33" s="220"/>
      <c r="F33" s="220"/>
      <c r="G33" s="220"/>
      <c r="H33" s="220"/>
      <c r="I33" s="225"/>
      <c r="J33" s="220"/>
      <c r="K33" s="221"/>
    </row>
    <row r="34" spans="2:11" x14ac:dyDescent="0.2">
      <c r="B34" s="218"/>
      <c r="C34" s="220"/>
      <c r="D34" s="220"/>
      <c r="E34" s="220"/>
      <c r="F34" s="220"/>
      <c r="G34" s="220"/>
      <c r="H34" s="220"/>
      <c r="I34" s="225"/>
      <c r="J34" s="220"/>
      <c r="K34" s="221"/>
    </row>
    <row r="35" spans="2:11" x14ac:dyDescent="0.2">
      <c r="B35" s="218"/>
      <c r="C35" s="226" t="s">
        <v>164</v>
      </c>
      <c r="D35" s="220"/>
      <c r="E35" s="220"/>
      <c r="F35" s="220"/>
      <c r="G35" s="220"/>
      <c r="H35" s="220"/>
      <c r="I35" s="225"/>
      <c r="J35" s="220"/>
      <c r="K35" s="221"/>
    </row>
    <row r="36" spans="2:11" x14ac:dyDescent="0.2">
      <c r="B36" s="218"/>
      <c r="C36" s="220"/>
      <c r="D36" s="220" t="s">
        <v>168</v>
      </c>
      <c r="E36" s="220"/>
      <c r="F36" s="220"/>
      <c r="G36" s="220"/>
      <c r="H36" s="220"/>
      <c r="I36" s="225"/>
      <c r="J36" s="220"/>
      <c r="K36" s="221"/>
    </row>
    <row r="37" spans="2:11" x14ac:dyDescent="0.2">
      <c r="B37" s="218"/>
      <c r="C37" s="220"/>
      <c r="D37" s="227" t="s">
        <v>192</v>
      </c>
      <c r="E37" s="220"/>
      <c r="F37" s="220"/>
      <c r="G37" s="220"/>
      <c r="H37" s="220"/>
      <c r="I37" s="225"/>
      <c r="J37" s="220"/>
      <c r="K37" s="221"/>
    </row>
    <row r="38" spans="2:11" x14ac:dyDescent="0.2">
      <c r="B38" s="218"/>
      <c r="C38" s="220"/>
      <c r="D38" s="220"/>
      <c r="E38" s="220"/>
      <c r="F38" s="220"/>
      <c r="G38" s="220"/>
      <c r="H38" s="220"/>
      <c r="I38" s="225"/>
      <c r="J38" s="220"/>
      <c r="K38" s="221"/>
    </row>
    <row r="39" spans="2:11" x14ac:dyDescent="0.2">
      <c r="B39" s="218"/>
      <c r="C39" s="226" t="s">
        <v>165</v>
      </c>
      <c r="D39" s="220"/>
      <c r="E39" s="220"/>
      <c r="F39" s="220"/>
      <c r="G39" s="220"/>
      <c r="H39" s="220"/>
      <c r="I39" s="225"/>
      <c r="J39" s="220"/>
      <c r="K39" s="221"/>
    </row>
    <row r="40" spans="2:11" x14ac:dyDescent="0.2">
      <c r="B40" s="218"/>
      <c r="C40" s="220"/>
      <c r="D40" s="220" t="s">
        <v>166</v>
      </c>
      <c r="E40" s="220"/>
      <c r="F40" s="220"/>
      <c r="G40" s="220"/>
      <c r="H40" s="220"/>
      <c r="I40" s="225"/>
      <c r="J40" s="220"/>
      <c r="K40" s="221"/>
    </row>
    <row r="41" spans="2:11" x14ac:dyDescent="0.2">
      <c r="B41" s="218"/>
      <c r="C41" s="220"/>
      <c r="D41" s="220" t="s">
        <v>167</v>
      </c>
      <c r="E41" s="220"/>
      <c r="F41" s="220"/>
      <c r="G41" s="220"/>
      <c r="H41" s="220"/>
      <c r="I41" s="225"/>
      <c r="J41" s="220"/>
      <c r="K41" s="221"/>
    </row>
    <row r="42" spans="2:11" x14ac:dyDescent="0.2">
      <c r="B42" s="218"/>
      <c r="C42" s="220"/>
      <c r="D42" s="227" t="s">
        <v>191</v>
      </c>
      <c r="E42" s="220"/>
      <c r="F42" s="220"/>
      <c r="G42" s="220"/>
      <c r="H42" s="220"/>
      <c r="I42" s="225"/>
      <c r="J42" s="220"/>
      <c r="K42" s="221"/>
    </row>
    <row r="43" spans="2:11" x14ac:dyDescent="0.2">
      <c r="B43" s="218"/>
      <c r="C43" s="220"/>
      <c r="D43" s="220"/>
      <c r="E43" s="220"/>
      <c r="F43" s="220"/>
      <c r="G43" s="220"/>
      <c r="H43" s="220"/>
      <c r="I43" s="225"/>
      <c r="J43" s="220"/>
      <c r="K43" s="221"/>
    </row>
    <row r="44" spans="2:11" x14ac:dyDescent="0.2">
      <c r="B44" s="218"/>
      <c r="C44" s="226" t="s">
        <v>246</v>
      </c>
      <c r="D44" s="220"/>
      <c r="E44" s="220"/>
      <c r="F44" s="220"/>
      <c r="G44" s="220"/>
      <c r="H44" s="220"/>
      <c r="I44" s="220"/>
      <c r="J44" s="220"/>
      <c r="K44" s="221"/>
    </row>
    <row r="45" spans="2:11" x14ac:dyDescent="0.2">
      <c r="B45" s="218"/>
      <c r="C45" s="220" t="s">
        <v>126</v>
      </c>
      <c r="D45" s="220" t="s">
        <v>247</v>
      </c>
      <c r="E45" s="220"/>
      <c r="F45" s="220"/>
      <c r="G45" s="220"/>
      <c r="H45" s="220"/>
      <c r="I45" s="220"/>
      <c r="J45" s="220"/>
      <c r="K45" s="221"/>
    </row>
    <row r="46" spans="2:11" x14ac:dyDescent="0.2">
      <c r="B46" s="218"/>
      <c r="C46" s="220"/>
      <c r="D46" s="220" t="s">
        <v>248</v>
      </c>
      <c r="E46" s="220"/>
      <c r="F46" s="220"/>
      <c r="G46" s="220"/>
      <c r="H46" s="220"/>
      <c r="I46" s="225"/>
      <c r="J46" s="220"/>
      <c r="K46" s="221"/>
    </row>
    <row r="47" spans="2:11" x14ac:dyDescent="0.2">
      <c r="B47" s="218"/>
      <c r="C47" s="220"/>
      <c r="D47" s="220" t="s">
        <v>251</v>
      </c>
      <c r="E47" s="220"/>
      <c r="F47" s="220"/>
      <c r="G47" s="220"/>
      <c r="H47" s="220"/>
      <c r="I47" s="225"/>
      <c r="J47" s="220"/>
      <c r="K47" s="221"/>
    </row>
    <row r="48" spans="2:11" x14ac:dyDescent="0.2">
      <c r="B48" s="218"/>
      <c r="C48" s="220"/>
      <c r="D48" s="220"/>
      <c r="E48" s="220"/>
      <c r="F48" s="220"/>
      <c r="G48" s="220"/>
      <c r="H48" s="220"/>
      <c r="I48" s="220"/>
      <c r="J48" s="220"/>
      <c r="K48" s="221"/>
    </row>
    <row r="49" spans="2:11" x14ac:dyDescent="0.2">
      <c r="B49" s="218"/>
      <c r="C49" s="226" t="s">
        <v>245</v>
      </c>
      <c r="D49" s="220"/>
      <c r="E49" s="220"/>
      <c r="F49" s="220"/>
      <c r="G49" s="220"/>
      <c r="H49" s="220"/>
      <c r="I49" s="220"/>
      <c r="J49" s="220"/>
      <c r="K49" s="221"/>
    </row>
    <row r="50" spans="2:11" x14ac:dyDescent="0.2">
      <c r="B50" s="218"/>
      <c r="C50" s="220" t="s">
        <v>126</v>
      </c>
      <c r="D50" s="220" t="s">
        <v>252</v>
      </c>
      <c r="E50" s="220"/>
      <c r="F50" s="220"/>
      <c r="G50" s="220"/>
      <c r="H50" s="220"/>
      <c r="I50" s="220"/>
      <c r="J50" s="220"/>
      <c r="K50" s="221"/>
    </row>
    <row r="51" spans="2:11" x14ac:dyDescent="0.2">
      <c r="B51" s="218"/>
      <c r="C51" s="220"/>
      <c r="D51" s="220"/>
      <c r="E51" s="220"/>
      <c r="F51" s="220"/>
      <c r="G51" s="220"/>
      <c r="H51" s="220"/>
      <c r="I51" s="220"/>
      <c r="J51" s="220"/>
      <c r="K51" s="221"/>
    </row>
    <row r="52" spans="2:11" ht="13.8" thickBot="1" x14ac:dyDescent="0.25">
      <c r="B52" s="228"/>
      <c r="C52" s="229"/>
      <c r="D52" s="229"/>
      <c r="E52" s="229"/>
      <c r="F52" s="229"/>
      <c r="G52" s="229"/>
      <c r="H52" s="229"/>
      <c r="I52" s="229"/>
      <c r="J52" s="229"/>
      <c r="K52" s="230"/>
    </row>
  </sheetData>
  <sheetProtection sheet="1" objects="1" scenarios="1"/>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AH287"/>
  <sheetViews>
    <sheetView showGridLines="0" zoomScaleNormal="100" workbookViewId="0">
      <pane xSplit="3" ySplit="14" topLeftCell="D18" activePane="bottomRight" state="frozen"/>
      <selection pane="topRight" activeCell="D1" sqref="D1"/>
      <selection pane="bottomLeft" activeCell="A14" sqref="A14"/>
      <selection pane="bottomRight" activeCell="F27" sqref="F27"/>
    </sheetView>
  </sheetViews>
  <sheetFormatPr defaultColWidth="9" defaultRowHeight="13.2" x14ac:dyDescent="0.2"/>
  <cols>
    <col min="1" max="1" width="5.109375" style="34" customWidth="1"/>
    <col min="2" max="2" width="4.6640625" style="34" customWidth="1"/>
    <col min="3" max="3" width="13.21875" style="10" customWidth="1"/>
    <col min="4" max="4" width="7.88671875" style="10" customWidth="1"/>
    <col min="5" max="5" width="7.21875" style="10" customWidth="1"/>
    <col min="6" max="6" width="7.6640625" style="10" customWidth="1"/>
    <col min="7" max="7" width="14.109375" style="10" customWidth="1"/>
    <col min="8" max="9" width="11" style="10" customWidth="1"/>
    <col min="10" max="13" width="4.77734375" style="10" customWidth="1"/>
    <col min="14" max="14" width="12.44140625" style="36" customWidth="1"/>
    <col min="15" max="19" width="11.44140625" style="10" customWidth="1"/>
    <col min="20" max="21" width="18.33203125" style="10" customWidth="1"/>
    <col min="22" max="22" width="17.109375" style="10" customWidth="1"/>
    <col min="23" max="23" width="15.44140625" style="34" customWidth="1"/>
    <col min="24" max="24" width="14.77734375" style="34" customWidth="1"/>
    <col min="25" max="27" width="13.77734375" style="10" customWidth="1"/>
    <col min="28" max="28" width="15.77734375" style="10" customWidth="1"/>
    <col min="29" max="29" width="14" style="37" customWidth="1"/>
    <col min="30" max="30" width="14" style="34" customWidth="1"/>
    <col min="31" max="32" width="14" style="37" customWidth="1"/>
    <col min="33" max="33" width="16.77734375" style="34" customWidth="1"/>
    <col min="34" max="34" width="15.77734375" style="37" customWidth="1"/>
    <col min="35" max="16384" width="9" style="10"/>
  </cols>
  <sheetData>
    <row r="1" spans="1:34" ht="15" thickBot="1" x14ac:dyDescent="0.25">
      <c r="U1" s="189" t="s">
        <v>264</v>
      </c>
    </row>
    <row r="2" spans="1:34" ht="18" customHeight="1" thickBot="1" x14ac:dyDescent="0.25">
      <c r="U2" s="186" t="s">
        <v>263</v>
      </c>
      <c r="V2" s="209" t="s">
        <v>221</v>
      </c>
      <c r="X2" s="10" t="s">
        <v>205</v>
      </c>
      <c r="Z2" s="82" t="s">
        <v>199</v>
      </c>
      <c r="AA2" s="34"/>
    </row>
    <row r="3" spans="1:34" ht="18" customHeight="1" x14ac:dyDescent="0.2">
      <c r="U3" s="192" t="s">
        <v>107</v>
      </c>
      <c r="V3" s="201">
        <v>1.4</v>
      </c>
      <c r="X3" s="77" t="s">
        <v>179</v>
      </c>
      <c r="Y3" s="108">
        <v>45000000</v>
      </c>
      <c r="Z3" s="35" t="s">
        <v>176</v>
      </c>
      <c r="AA3" s="79" t="s">
        <v>177</v>
      </c>
      <c r="AB3" s="10" t="s">
        <v>206</v>
      </c>
      <c r="AC3" s="34"/>
    </row>
    <row r="4" spans="1:34" ht="18" customHeight="1" x14ac:dyDescent="0.2">
      <c r="T4" s="207" t="s">
        <v>265</v>
      </c>
      <c r="U4" s="192" t="s">
        <v>108</v>
      </c>
      <c r="V4" s="201">
        <v>1.2</v>
      </c>
      <c r="X4" s="78" t="s">
        <v>180</v>
      </c>
      <c r="Y4" s="109">
        <v>0.7</v>
      </c>
      <c r="Z4" s="74" t="s">
        <v>195</v>
      </c>
      <c r="AA4" s="110">
        <v>5</v>
      </c>
      <c r="AF4" s="27" t="s">
        <v>124</v>
      </c>
    </row>
    <row r="5" spans="1:34" ht="18" customHeight="1" thickBot="1" x14ac:dyDescent="0.3">
      <c r="B5" s="38" t="s">
        <v>218</v>
      </c>
      <c r="O5" s="27" t="s">
        <v>124</v>
      </c>
      <c r="T5" s="208" t="s">
        <v>260</v>
      </c>
      <c r="U5" s="192" t="s">
        <v>109</v>
      </c>
      <c r="V5" s="201">
        <v>1.1499999999999999</v>
      </c>
      <c r="X5" s="76" t="s">
        <v>198</v>
      </c>
      <c r="Y5" s="105">
        <f>IF($Y$3="","",(1-$Y$4))</f>
        <v>0.30000000000000004</v>
      </c>
      <c r="Z5" s="74" t="s">
        <v>173</v>
      </c>
      <c r="AA5" s="110">
        <v>4</v>
      </c>
      <c r="AF5" s="28" t="s">
        <v>125</v>
      </c>
    </row>
    <row r="6" spans="1:34" ht="18" customHeight="1" thickBot="1" x14ac:dyDescent="0.25">
      <c r="O6" s="28" t="s">
        <v>125</v>
      </c>
      <c r="U6" s="192" t="s">
        <v>101</v>
      </c>
      <c r="V6" s="201">
        <v>1.1000000000000001</v>
      </c>
      <c r="X6" s="10" t="s">
        <v>216</v>
      </c>
      <c r="Z6" s="74" t="s">
        <v>174</v>
      </c>
      <c r="AA6" s="110">
        <v>3</v>
      </c>
      <c r="AB6" s="34"/>
      <c r="AC6" s="84" t="s">
        <v>200</v>
      </c>
      <c r="AD6" s="85"/>
      <c r="AF6" s="88" t="s">
        <v>145</v>
      </c>
    </row>
    <row r="7" spans="1:34" ht="18" customHeight="1" thickBot="1" x14ac:dyDescent="0.25">
      <c r="O7" s="258" t="s">
        <v>145</v>
      </c>
      <c r="U7" s="192" t="s">
        <v>258</v>
      </c>
      <c r="V7" s="201">
        <v>1.05</v>
      </c>
      <c r="X7" s="80" t="s">
        <v>184</v>
      </c>
      <c r="Y7" s="103" t="s">
        <v>185</v>
      </c>
      <c r="Z7" s="74" t="s">
        <v>175</v>
      </c>
      <c r="AA7" s="110">
        <v>2</v>
      </c>
      <c r="AB7" s="34"/>
      <c r="AD7" s="37"/>
    </row>
    <row r="8" spans="1:34" ht="18" customHeight="1" thickBot="1" x14ac:dyDescent="0.25">
      <c r="D8" s="39"/>
      <c r="E8" s="39"/>
      <c r="F8" s="39"/>
      <c r="G8" s="39"/>
      <c r="I8" s="39"/>
      <c r="J8" s="40"/>
      <c r="M8" s="41"/>
      <c r="N8" s="42"/>
      <c r="U8" s="192" t="s">
        <v>259</v>
      </c>
      <c r="V8" s="201">
        <v>1</v>
      </c>
      <c r="X8" s="81">
        <f>IF($U$11="","",$U$11/$Y$8)</f>
        <v>406624.338028169</v>
      </c>
      <c r="Y8" s="104">
        <f>COUNTA(W15:W1001)</f>
        <v>71</v>
      </c>
      <c r="Z8" s="75" t="s">
        <v>196</v>
      </c>
      <c r="AA8" s="111">
        <v>0</v>
      </c>
      <c r="AC8" s="40" t="s">
        <v>197</v>
      </c>
      <c r="AE8" s="86"/>
      <c r="AF8" s="34"/>
      <c r="AG8" s="299" t="s">
        <v>146</v>
      </c>
      <c r="AH8" s="10"/>
    </row>
    <row r="9" spans="1:34" ht="17.25" customHeight="1" thickBot="1" x14ac:dyDescent="0.25">
      <c r="A9" s="43"/>
      <c r="B9" s="43"/>
      <c r="D9" s="39"/>
      <c r="E9" s="44"/>
      <c r="F9" s="45"/>
      <c r="G9" s="39"/>
      <c r="I9" s="39"/>
      <c r="J9" s="40" t="s">
        <v>194</v>
      </c>
      <c r="M9" s="41"/>
      <c r="N9" s="46"/>
      <c r="U9" s="206"/>
      <c r="V9" s="201"/>
      <c r="W9" s="180" t="s">
        <v>242</v>
      </c>
      <c r="AC9" s="83"/>
      <c r="AD9" s="47"/>
      <c r="AF9" s="48" t="s">
        <v>147</v>
      </c>
      <c r="AG9" s="300"/>
      <c r="AH9" s="10"/>
    </row>
    <row r="10" spans="1:34" ht="16.5" customHeight="1" x14ac:dyDescent="0.2">
      <c r="A10" s="43"/>
      <c r="B10" s="43"/>
      <c r="C10" s="247" t="s">
        <v>6</v>
      </c>
      <c r="E10" s="187" t="s">
        <v>140</v>
      </c>
      <c r="F10" s="49"/>
      <c r="G10" s="43"/>
      <c r="H10" s="34"/>
      <c r="I10" s="34"/>
      <c r="J10" s="301" t="s">
        <v>188</v>
      </c>
      <c r="K10" s="301"/>
      <c r="L10" s="301"/>
      <c r="M10" s="41"/>
      <c r="N10" s="248" t="s">
        <v>3</v>
      </c>
      <c r="O10" s="249" t="s">
        <v>0</v>
      </c>
      <c r="P10" s="249"/>
      <c r="Q10" s="249"/>
      <c r="R10" s="249"/>
      <c r="S10" s="249"/>
      <c r="T10" s="250" t="s">
        <v>15</v>
      </c>
      <c r="U10" s="251" t="s">
        <v>220</v>
      </c>
      <c r="V10" s="252" t="s">
        <v>181</v>
      </c>
      <c r="W10" s="253" t="s">
        <v>222</v>
      </c>
      <c r="X10" s="254" t="s">
        <v>182</v>
      </c>
      <c r="Y10" s="254" t="s">
        <v>183</v>
      </c>
      <c r="Z10" s="254" t="s">
        <v>187</v>
      </c>
      <c r="AA10" s="254" t="s">
        <v>190</v>
      </c>
      <c r="AB10" s="255" t="s">
        <v>208</v>
      </c>
      <c r="AC10" s="256" t="s">
        <v>123</v>
      </c>
      <c r="AD10" s="249" t="s">
        <v>119</v>
      </c>
      <c r="AE10" s="249" t="s">
        <v>120</v>
      </c>
      <c r="AF10" s="307" t="s">
        <v>122</v>
      </c>
      <c r="AG10" s="257" t="s">
        <v>119</v>
      </c>
      <c r="AH10" s="10"/>
    </row>
    <row r="11" spans="1:34" ht="16.5" customHeight="1" x14ac:dyDescent="0.2">
      <c r="A11" s="43"/>
      <c r="B11" s="43"/>
      <c r="C11" s="246">
        <f ca="1">NOW()</f>
        <v>46068.662151851851</v>
      </c>
      <c r="E11" s="188" t="s">
        <v>201</v>
      </c>
      <c r="F11" s="39"/>
      <c r="G11" s="39"/>
      <c r="H11" s="39"/>
      <c r="I11" s="34"/>
      <c r="J11" s="302">
        <v>45748</v>
      </c>
      <c r="K11" s="303"/>
      <c r="L11" s="304"/>
      <c r="M11" s="41"/>
      <c r="N11" s="239">
        <f>SUM(N15:N1001)</f>
        <v>11883340</v>
      </c>
      <c r="O11" s="239">
        <f t="shared" ref="O11:AG11" si="0">SUM(O15:O1001)</f>
        <v>13146520</v>
      </c>
      <c r="P11" s="239">
        <f t="shared" si="0"/>
        <v>0</v>
      </c>
      <c r="Q11" s="239">
        <f t="shared" si="0"/>
        <v>1430000</v>
      </c>
      <c r="R11" s="239">
        <f t="shared" si="0"/>
        <v>0</v>
      </c>
      <c r="S11" s="239">
        <f t="shared" si="0"/>
        <v>0</v>
      </c>
      <c r="T11" s="240">
        <f t="shared" si="0"/>
        <v>26459860</v>
      </c>
      <c r="U11" s="240">
        <f t="shared" si="0"/>
        <v>28870328</v>
      </c>
      <c r="V11" s="239">
        <f t="shared" si="0"/>
        <v>31500000</v>
      </c>
      <c r="W11" s="241">
        <f t="shared" si="0"/>
        <v>215</v>
      </c>
      <c r="X11" s="239">
        <f t="shared" si="0"/>
        <v>13525005.651251642</v>
      </c>
      <c r="Y11" s="239">
        <f t="shared" si="0"/>
        <v>45025005.651251666</v>
      </c>
      <c r="Z11" s="242">
        <f>Y11/T11</f>
        <v>1.7016343114155428</v>
      </c>
      <c r="AA11" s="239">
        <f t="shared" si="0"/>
        <v>0</v>
      </c>
      <c r="AB11" s="243">
        <f t="shared" si="0"/>
        <v>0</v>
      </c>
      <c r="AC11" s="244">
        <f t="shared" si="0"/>
        <v>25000</v>
      </c>
      <c r="AD11" s="245">
        <f t="shared" si="0"/>
        <v>45050005.651251666</v>
      </c>
      <c r="AE11" s="245">
        <f t="shared" si="0"/>
        <v>0</v>
      </c>
      <c r="AF11" s="308"/>
      <c r="AG11" s="238">
        <f t="shared" si="0"/>
        <v>44970845.933257334</v>
      </c>
      <c r="AH11" s="10"/>
    </row>
    <row r="12" spans="1:34" ht="11.25" customHeight="1" x14ac:dyDescent="0.2">
      <c r="A12" s="43"/>
      <c r="B12" s="43"/>
      <c r="C12" s="39"/>
      <c r="E12" s="39"/>
      <c r="F12" s="39"/>
      <c r="H12" s="39"/>
      <c r="I12" s="34"/>
      <c r="J12" s="39"/>
      <c r="K12" s="39"/>
      <c r="L12" s="39"/>
      <c r="M12" s="41"/>
      <c r="N12" s="87"/>
      <c r="O12" s="50"/>
      <c r="P12" s="50"/>
      <c r="Q12" s="51"/>
      <c r="R12" s="51"/>
      <c r="S12" s="51"/>
      <c r="T12" s="51"/>
      <c r="W12" s="89"/>
      <c r="AB12" s="102"/>
      <c r="AC12" s="101"/>
      <c r="AD12" s="33"/>
      <c r="AE12" s="33"/>
      <c r="AF12" s="100"/>
      <c r="AG12" s="52"/>
      <c r="AH12" s="10"/>
    </row>
    <row r="13" spans="1:34" ht="14.1" customHeight="1" x14ac:dyDescent="0.2">
      <c r="A13" s="53" t="s">
        <v>189</v>
      </c>
      <c r="B13" s="205" t="s">
        <v>7</v>
      </c>
      <c r="C13" s="296" t="s">
        <v>193</v>
      </c>
      <c r="D13" s="291" t="s">
        <v>9</v>
      </c>
      <c r="E13" s="291" t="s">
        <v>50</v>
      </c>
      <c r="F13" s="291" t="s">
        <v>10</v>
      </c>
      <c r="G13" s="297" t="s">
        <v>266</v>
      </c>
      <c r="H13" s="291" t="s">
        <v>12</v>
      </c>
      <c r="I13" s="291" t="s">
        <v>13</v>
      </c>
      <c r="J13" s="292" t="s">
        <v>2</v>
      </c>
      <c r="K13" s="293"/>
      <c r="L13" s="293" t="s">
        <v>14</v>
      </c>
      <c r="M13" s="293"/>
      <c r="N13" s="311" t="s">
        <v>204</v>
      </c>
      <c r="O13" s="312"/>
      <c r="P13" s="312"/>
      <c r="Q13" s="312"/>
      <c r="R13" s="312"/>
      <c r="S13" s="313"/>
      <c r="T13" s="305" t="s">
        <v>178</v>
      </c>
      <c r="U13" s="309" t="s">
        <v>219</v>
      </c>
      <c r="V13" s="289" t="s">
        <v>181</v>
      </c>
      <c r="W13" s="294" t="s">
        <v>268</v>
      </c>
      <c r="X13" s="289" t="s">
        <v>182</v>
      </c>
      <c r="Y13" s="289" t="s">
        <v>183</v>
      </c>
      <c r="Z13" s="324" t="s">
        <v>186</v>
      </c>
      <c r="AA13" s="322" t="s">
        <v>190</v>
      </c>
      <c r="AB13" s="289" t="s">
        <v>207</v>
      </c>
      <c r="AC13" s="320" t="s">
        <v>123</v>
      </c>
      <c r="AD13" s="289" t="s">
        <v>203</v>
      </c>
      <c r="AE13" s="314" t="s">
        <v>120</v>
      </c>
      <c r="AF13" s="318" t="s">
        <v>202</v>
      </c>
      <c r="AG13" s="316" t="s">
        <v>119</v>
      </c>
      <c r="AH13" s="10"/>
    </row>
    <row r="14" spans="1:34" ht="14.1" customHeight="1" thickBot="1" x14ac:dyDescent="0.25">
      <c r="A14" s="54"/>
      <c r="B14" s="205" t="s">
        <v>16</v>
      </c>
      <c r="C14" s="291"/>
      <c r="D14" s="291"/>
      <c r="E14" s="291"/>
      <c r="F14" s="291"/>
      <c r="G14" s="298"/>
      <c r="H14" s="291"/>
      <c r="I14" s="291"/>
      <c r="J14" s="259" t="s">
        <v>5</v>
      </c>
      <c r="K14" s="249" t="s">
        <v>17</v>
      </c>
      <c r="L14" s="249" t="s">
        <v>5</v>
      </c>
      <c r="M14" s="249" t="s">
        <v>17</v>
      </c>
      <c r="N14" s="191" t="s">
        <v>3</v>
      </c>
      <c r="O14" s="191" t="s">
        <v>0</v>
      </c>
      <c r="P14" s="191"/>
      <c r="Q14" s="191" t="s">
        <v>18</v>
      </c>
      <c r="R14" s="191" t="s">
        <v>19</v>
      </c>
      <c r="S14" s="191"/>
      <c r="T14" s="306"/>
      <c r="U14" s="310"/>
      <c r="V14" s="290"/>
      <c r="W14" s="295"/>
      <c r="X14" s="290"/>
      <c r="Y14" s="290"/>
      <c r="Z14" s="325"/>
      <c r="AA14" s="323"/>
      <c r="AB14" s="290"/>
      <c r="AC14" s="321"/>
      <c r="AD14" s="315"/>
      <c r="AE14" s="315"/>
      <c r="AF14" s="319"/>
      <c r="AG14" s="317"/>
      <c r="AH14" s="10"/>
    </row>
    <row r="15" spans="1:34" ht="12" customHeight="1" x14ac:dyDescent="0.2">
      <c r="A15" s="55">
        <f t="shared" ref="A15:A46" si="1">IF(C15="","",A14+1)</f>
        <v>1</v>
      </c>
      <c r="B15" s="202">
        <v>1</v>
      </c>
      <c r="C15" s="202" t="s">
        <v>21</v>
      </c>
      <c r="D15" s="203" t="s">
        <v>54</v>
      </c>
      <c r="E15" s="202">
        <v>8</v>
      </c>
      <c r="F15" s="202">
        <v>21</v>
      </c>
      <c r="G15" s="203" t="s">
        <v>99</v>
      </c>
      <c r="H15" s="204">
        <v>23922</v>
      </c>
      <c r="I15" s="204">
        <v>32573</v>
      </c>
      <c r="J15" s="231">
        <f>IF(H15="","",DATEDIF(H15-1,$J$11,"Y"))</f>
        <v>59</v>
      </c>
      <c r="K15" s="231">
        <f t="shared" ref="K15:K46" si="2">IF(H15="","",DATEDIF(H15-1,$J$11,"YM"))</f>
        <v>9</v>
      </c>
      <c r="L15" s="231">
        <f>IF(I15="","",DATEDIF(I15-1,$J$11,"Y"))</f>
        <v>36</v>
      </c>
      <c r="M15" s="231">
        <f t="shared" ref="M15:M46" si="3">IF(I15="","",DATEDIF(I15-1,$J$11,"YM"))</f>
        <v>0</v>
      </c>
      <c r="N15" s="59">
        <v>174240</v>
      </c>
      <c r="O15" s="60">
        <v>296860</v>
      </c>
      <c r="P15" s="61"/>
      <c r="Q15" s="59">
        <v>80000</v>
      </c>
      <c r="R15" s="59"/>
      <c r="S15" s="59"/>
      <c r="T15" s="235">
        <f>IF($C15="","",SUM(N15:S15))</f>
        <v>551100</v>
      </c>
      <c r="U15" s="235">
        <f>IF(C15="","",IF(G15="",T15,VLOOKUP($G15,$U$3:$V$9,2,0)*$T15))</f>
        <v>771540</v>
      </c>
      <c r="V15" s="62">
        <f>IF($C15="","",($Y$3*$Y$4)/$U$11*$U15)</f>
        <v>841816.20659107156</v>
      </c>
      <c r="W15" s="106">
        <v>3</v>
      </c>
      <c r="X15" s="62">
        <f>IF($C15="","",($Y$3*$Y$5)*($W15/$W$11)*($U15/$X$8))</f>
        <v>357422.29635328567</v>
      </c>
      <c r="Y15" s="62">
        <f t="shared" ref="Y15:Y78" si="4">IF(C15="","",V15+X15)</f>
        <v>1199238.5029443572</v>
      </c>
      <c r="Z15" s="63">
        <f>IF(C15="","",Y15/T15)</f>
        <v>2.1760814787594942</v>
      </c>
      <c r="AA15" s="195"/>
      <c r="AB15" s="62" t="str">
        <f t="shared" ref="AB15:AB78" si="5">IF(C15="","",IF(AA15="","",Y15-AA15))</f>
        <v/>
      </c>
      <c r="AC15" s="98"/>
      <c r="AD15" s="92">
        <f t="shared" ref="AD15:AD78" si="6">IF(C15="","",Y15+AC15)</f>
        <v>1199238.5029443572</v>
      </c>
      <c r="AE15" s="92" t="str">
        <f t="shared" ref="AE15:AE78" si="7">IF(C15="","",IF(AA15="","",AD15-AA15))</f>
        <v/>
      </c>
      <c r="AF15" s="64"/>
      <c r="AG15" s="95">
        <f>IF(AD15="","",AD15*(1-AF15))</f>
        <v>1199238.5029443572</v>
      </c>
      <c r="AH15" s="10"/>
    </row>
    <row r="16" spans="1:34" ht="12" customHeight="1" x14ac:dyDescent="0.2">
      <c r="A16" s="65">
        <f t="shared" si="1"/>
        <v>2</v>
      </c>
      <c r="B16" s="57">
        <v>1</v>
      </c>
      <c r="C16" s="57" t="s">
        <v>22</v>
      </c>
      <c r="D16" s="56" t="s">
        <v>55</v>
      </c>
      <c r="E16" s="57">
        <v>7</v>
      </c>
      <c r="F16" s="57">
        <v>9</v>
      </c>
      <c r="G16" s="56" t="s">
        <v>100</v>
      </c>
      <c r="H16" s="58">
        <v>25534</v>
      </c>
      <c r="I16" s="58">
        <v>32924</v>
      </c>
      <c r="J16" s="232">
        <f t="shared" ref="J16:J46" si="8">IF(H16="","",DATEDIF(H16-1,$J$11,"Y"))</f>
        <v>55</v>
      </c>
      <c r="K16" s="232">
        <f t="shared" si="2"/>
        <v>4</v>
      </c>
      <c r="L16" s="233">
        <f t="shared" ref="L16:L46" si="9">IF(I16="","",DATEDIF(I16-1,$J$11,"Y"))</f>
        <v>35</v>
      </c>
      <c r="M16" s="233">
        <f t="shared" si="3"/>
        <v>1</v>
      </c>
      <c r="N16" s="66">
        <v>178240</v>
      </c>
      <c r="O16" s="67">
        <v>231860</v>
      </c>
      <c r="P16" s="67"/>
      <c r="Q16" s="66">
        <v>60000</v>
      </c>
      <c r="R16" s="66"/>
      <c r="S16" s="66"/>
      <c r="T16" s="236">
        <f t="shared" ref="T16:T79" si="10">IF($C16="","",SUM(N16:S16))</f>
        <v>470100</v>
      </c>
      <c r="U16" s="235">
        <f t="shared" ref="U16:U79" si="11">IF(C16="","",IF(G16="",T16,VLOOKUP($G16,$U$3:$V$9,2,0)*$T16))</f>
        <v>564120</v>
      </c>
      <c r="V16" s="68">
        <f t="shared" ref="V16:V79" si="12">IF($C16="","",($Y$3*$Y$4)/$U$11*$U16)</f>
        <v>615503.22531839611</v>
      </c>
      <c r="W16" s="107">
        <v>3</v>
      </c>
      <c r="X16" s="68">
        <f t="shared" ref="X16:X79" si="13">IF($C16="","",($Y$3*$Y$5)*($W16/$W$11)*($U16/$X$8))</f>
        <v>261333.26310860808</v>
      </c>
      <c r="Y16" s="68">
        <f t="shared" si="4"/>
        <v>876836.48842700419</v>
      </c>
      <c r="Z16" s="69">
        <f t="shared" ref="Z16:Z78" si="14">IF(C16="","",Y16/T16)</f>
        <v>1.8652126960795665</v>
      </c>
      <c r="AA16" s="196"/>
      <c r="AB16" s="68" t="str">
        <f t="shared" si="5"/>
        <v/>
      </c>
      <c r="AC16" s="99"/>
      <c r="AD16" s="93">
        <f t="shared" si="6"/>
        <v>876836.48842700419</v>
      </c>
      <c r="AE16" s="93" t="str">
        <f t="shared" si="7"/>
        <v/>
      </c>
      <c r="AF16" s="70"/>
      <c r="AG16" s="90">
        <f t="shared" ref="AG16:AG79" si="15">IF(AD16="","",AD16*(1-AF16))</f>
        <v>876836.48842700419</v>
      </c>
      <c r="AH16" s="10"/>
    </row>
    <row r="17" spans="1:34" ht="12" customHeight="1" x14ac:dyDescent="0.2">
      <c r="A17" s="65">
        <f t="shared" si="1"/>
        <v>3</v>
      </c>
      <c r="B17" s="57">
        <v>1</v>
      </c>
      <c r="C17" s="57" t="s">
        <v>23</v>
      </c>
      <c r="D17" s="56"/>
      <c r="E17" s="57">
        <v>6</v>
      </c>
      <c r="F17" s="57">
        <v>25</v>
      </c>
      <c r="G17" s="56" t="s">
        <v>101</v>
      </c>
      <c r="H17" s="58">
        <v>25026</v>
      </c>
      <c r="I17" s="58">
        <v>33310</v>
      </c>
      <c r="J17" s="232">
        <f t="shared" si="8"/>
        <v>56</v>
      </c>
      <c r="K17" s="232">
        <f t="shared" si="2"/>
        <v>8</v>
      </c>
      <c r="L17" s="232">
        <f t="shared" si="9"/>
        <v>34</v>
      </c>
      <c r="M17" s="232">
        <f t="shared" si="3"/>
        <v>0</v>
      </c>
      <c r="N17" s="66">
        <v>177240</v>
      </c>
      <c r="O17" s="71">
        <v>224680</v>
      </c>
      <c r="P17" s="71"/>
      <c r="Q17" s="66">
        <v>20000</v>
      </c>
      <c r="R17" s="66"/>
      <c r="S17" s="66"/>
      <c r="T17" s="236">
        <f t="shared" si="10"/>
        <v>421920</v>
      </c>
      <c r="U17" s="236">
        <f t="shared" si="11"/>
        <v>464112.00000000006</v>
      </c>
      <c r="V17" s="68">
        <f t="shared" si="12"/>
        <v>506385.93368249922</v>
      </c>
      <c r="W17" s="107">
        <v>2</v>
      </c>
      <c r="X17" s="68">
        <f t="shared" si="13"/>
        <v>143335.81910215595</v>
      </c>
      <c r="Y17" s="68">
        <f t="shared" si="4"/>
        <v>649721.7527846552</v>
      </c>
      <c r="Z17" s="69">
        <f t="shared" si="14"/>
        <v>1.5399169339795582</v>
      </c>
      <c r="AA17" s="196"/>
      <c r="AB17" s="68" t="str">
        <f t="shared" si="5"/>
        <v/>
      </c>
      <c r="AC17" s="99"/>
      <c r="AD17" s="93">
        <f t="shared" si="6"/>
        <v>649721.7527846552</v>
      </c>
      <c r="AE17" s="93" t="str">
        <f t="shared" si="7"/>
        <v/>
      </c>
      <c r="AF17" s="70">
        <v>0.08</v>
      </c>
      <c r="AG17" s="90">
        <f t="shared" si="15"/>
        <v>597744.01256188285</v>
      </c>
      <c r="AH17" s="10"/>
    </row>
    <row r="18" spans="1:34" ht="12" customHeight="1" x14ac:dyDescent="0.2">
      <c r="A18" s="65">
        <f t="shared" si="1"/>
        <v>4</v>
      </c>
      <c r="B18" s="57">
        <v>1</v>
      </c>
      <c r="C18" s="57" t="s">
        <v>24</v>
      </c>
      <c r="D18" s="56"/>
      <c r="E18" s="57">
        <v>6</v>
      </c>
      <c r="F18" s="57">
        <v>14</v>
      </c>
      <c r="G18" s="56" t="s">
        <v>101</v>
      </c>
      <c r="H18" s="58">
        <v>27312</v>
      </c>
      <c r="I18" s="58">
        <v>34039</v>
      </c>
      <c r="J18" s="232">
        <f t="shared" si="8"/>
        <v>50</v>
      </c>
      <c r="K18" s="232">
        <f t="shared" si="2"/>
        <v>5</v>
      </c>
      <c r="L18" s="232">
        <f t="shared" si="9"/>
        <v>32</v>
      </c>
      <c r="M18" s="232">
        <f t="shared" si="3"/>
        <v>0</v>
      </c>
      <c r="N18" s="66">
        <v>179240</v>
      </c>
      <c r="O18" s="71">
        <v>204440</v>
      </c>
      <c r="P18" s="71"/>
      <c r="Q18" s="66">
        <v>20000</v>
      </c>
      <c r="R18" s="66"/>
      <c r="S18" s="66"/>
      <c r="T18" s="236">
        <f t="shared" si="10"/>
        <v>403680</v>
      </c>
      <c r="U18" s="236">
        <f t="shared" si="11"/>
        <v>444048.00000000006</v>
      </c>
      <c r="V18" s="68">
        <f t="shared" si="12"/>
        <v>484494.39161203854</v>
      </c>
      <c r="W18" s="107">
        <v>3</v>
      </c>
      <c r="X18" s="68">
        <f>IF($C18="","",($Y$3*$Y$5)*($W18/$W$11)*($U18/$X$8))</f>
        <v>205708.9144452443</v>
      </c>
      <c r="Y18" s="68">
        <f t="shared" si="4"/>
        <v>690203.30605728284</v>
      </c>
      <c r="Z18" s="69">
        <f t="shared" si="14"/>
        <v>1.7097783047396027</v>
      </c>
      <c r="AA18" s="196"/>
      <c r="AB18" s="68" t="str">
        <f t="shared" si="5"/>
        <v/>
      </c>
      <c r="AC18" s="99"/>
      <c r="AD18" s="93">
        <f t="shared" si="6"/>
        <v>690203.30605728284</v>
      </c>
      <c r="AE18" s="93" t="str">
        <f t="shared" si="7"/>
        <v/>
      </c>
      <c r="AF18" s="70"/>
      <c r="AG18" s="90">
        <f t="shared" si="15"/>
        <v>690203.30605728284</v>
      </c>
      <c r="AH18" s="10"/>
    </row>
    <row r="19" spans="1:34" ht="12" customHeight="1" x14ac:dyDescent="0.2">
      <c r="A19" s="65">
        <f t="shared" si="1"/>
        <v>5</v>
      </c>
      <c r="B19" s="57">
        <v>1</v>
      </c>
      <c r="C19" s="57" t="s">
        <v>25</v>
      </c>
      <c r="D19" s="56" t="s">
        <v>55</v>
      </c>
      <c r="E19" s="57">
        <v>6</v>
      </c>
      <c r="F19" s="57">
        <v>16</v>
      </c>
      <c r="G19" s="56" t="s">
        <v>53</v>
      </c>
      <c r="H19" s="58">
        <v>24853</v>
      </c>
      <c r="I19" s="58">
        <v>34089</v>
      </c>
      <c r="J19" s="232">
        <f t="shared" si="8"/>
        <v>57</v>
      </c>
      <c r="K19" s="232">
        <f t="shared" si="2"/>
        <v>2</v>
      </c>
      <c r="L19" s="232">
        <f t="shared" si="9"/>
        <v>31</v>
      </c>
      <c r="M19" s="232">
        <f t="shared" si="3"/>
        <v>11</v>
      </c>
      <c r="N19" s="66">
        <v>176240</v>
      </c>
      <c r="O19" s="71">
        <v>208120</v>
      </c>
      <c r="P19" s="71"/>
      <c r="Q19" s="66">
        <v>50000</v>
      </c>
      <c r="R19" s="66"/>
      <c r="S19" s="66"/>
      <c r="T19" s="236">
        <f t="shared" si="10"/>
        <v>434360</v>
      </c>
      <c r="U19" s="236">
        <f t="shared" si="11"/>
        <v>499513.99999999994</v>
      </c>
      <c r="V19" s="68">
        <f t="shared" si="12"/>
        <v>545012.54713836289</v>
      </c>
      <c r="W19" s="107">
        <v>4</v>
      </c>
      <c r="X19" s="68">
        <f t="shared" si="13"/>
        <v>308538.6645593922</v>
      </c>
      <c r="Y19" s="68">
        <f t="shared" si="4"/>
        <v>853551.21169775515</v>
      </c>
      <c r="Z19" s="69">
        <f t="shared" si="14"/>
        <v>1.9650778425678128</v>
      </c>
      <c r="AA19" s="196"/>
      <c r="AB19" s="68" t="str">
        <f t="shared" si="5"/>
        <v/>
      </c>
      <c r="AC19" s="99">
        <v>5000</v>
      </c>
      <c r="AD19" s="93">
        <f t="shared" si="6"/>
        <v>858551.21169775515</v>
      </c>
      <c r="AE19" s="93" t="str">
        <f t="shared" si="7"/>
        <v/>
      </c>
      <c r="AF19" s="70"/>
      <c r="AG19" s="90">
        <f t="shared" si="15"/>
        <v>858551.21169775515</v>
      </c>
      <c r="AH19" s="10"/>
    </row>
    <row r="20" spans="1:34" ht="12" customHeight="1" x14ac:dyDescent="0.2">
      <c r="A20" s="65">
        <f t="shared" si="1"/>
        <v>6</v>
      </c>
      <c r="B20" s="57">
        <v>1</v>
      </c>
      <c r="C20" s="57" t="s">
        <v>26</v>
      </c>
      <c r="D20" s="56" t="s">
        <v>55</v>
      </c>
      <c r="E20" s="57">
        <v>6</v>
      </c>
      <c r="F20" s="57">
        <v>2</v>
      </c>
      <c r="G20" s="56" t="s">
        <v>109</v>
      </c>
      <c r="H20" s="58">
        <v>27919</v>
      </c>
      <c r="I20" s="58">
        <v>34775</v>
      </c>
      <c r="J20" s="232">
        <f t="shared" si="8"/>
        <v>48</v>
      </c>
      <c r="K20" s="232">
        <f t="shared" si="2"/>
        <v>9</v>
      </c>
      <c r="L20" s="232">
        <f t="shared" si="9"/>
        <v>30</v>
      </c>
      <c r="M20" s="232">
        <f t="shared" si="3"/>
        <v>0</v>
      </c>
      <c r="N20" s="66">
        <v>176240</v>
      </c>
      <c r="O20" s="71">
        <v>182360</v>
      </c>
      <c r="P20" s="71"/>
      <c r="Q20" s="66">
        <v>50000</v>
      </c>
      <c r="R20" s="66"/>
      <c r="S20" s="66"/>
      <c r="T20" s="236">
        <f t="shared" si="10"/>
        <v>408600</v>
      </c>
      <c r="U20" s="236">
        <f t="shared" si="11"/>
        <v>469889.99999999994</v>
      </c>
      <c r="V20" s="68">
        <f t="shared" si="12"/>
        <v>512690.22644979984</v>
      </c>
      <c r="W20" s="107">
        <v>5</v>
      </c>
      <c r="X20" s="68">
        <f t="shared" si="13"/>
        <v>362800.7250292605</v>
      </c>
      <c r="Y20" s="68">
        <f t="shared" si="4"/>
        <v>875490.95147906034</v>
      </c>
      <c r="Z20" s="69">
        <f t="shared" si="14"/>
        <v>2.1426601847260409</v>
      </c>
      <c r="AA20" s="196"/>
      <c r="AB20" s="68" t="str">
        <f t="shared" si="5"/>
        <v/>
      </c>
      <c r="AC20" s="99">
        <v>20000</v>
      </c>
      <c r="AD20" s="93">
        <f t="shared" si="6"/>
        <v>895490.95147906034</v>
      </c>
      <c r="AE20" s="93" t="str">
        <f t="shared" si="7"/>
        <v/>
      </c>
      <c r="AF20" s="70"/>
      <c r="AG20" s="90">
        <f t="shared" si="15"/>
        <v>895490.95147906034</v>
      </c>
      <c r="AH20" s="10"/>
    </row>
    <row r="21" spans="1:34" ht="12" customHeight="1" x14ac:dyDescent="0.2">
      <c r="A21" s="65">
        <f t="shared" si="1"/>
        <v>7</v>
      </c>
      <c r="B21" s="57">
        <v>1</v>
      </c>
      <c r="C21" s="57" t="s">
        <v>27</v>
      </c>
      <c r="D21" s="56" t="s">
        <v>55</v>
      </c>
      <c r="E21" s="57">
        <v>6</v>
      </c>
      <c r="F21" s="57">
        <v>25</v>
      </c>
      <c r="G21" s="56" t="s">
        <v>53</v>
      </c>
      <c r="H21" s="58">
        <v>27037</v>
      </c>
      <c r="I21" s="58">
        <v>35142</v>
      </c>
      <c r="J21" s="232">
        <f t="shared" si="8"/>
        <v>51</v>
      </c>
      <c r="K21" s="232">
        <f t="shared" si="2"/>
        <v>2</v>
      </c>
      <c r="L21" s="232">
        <f t="shared" si="9"/>
        <v>29</v>
      </c>
      <c r="M21" s="232">
        <f t="shared" si="3"/>
        <v>0</v>
      </c>
      <c r="N21" s="66">
        <v>179240</v>
      </c>
      <c r="O21" s="71">
        <v>224680</v>
      </c>
      <c r="P21" s="71"/>
      <c r="Q21" s="66">
        <v>50000</v>
      </c>
      <c r="R21" s="66"/>
      <c r="S21" s="66"/>
      <c r="T21" s="236">
        <f t="shared" si="10"/>
        <v>453920</v>
      </c>
      <c r="U21" s="236">
        <f t="shared" si="11"/>
        <v>522007.99999999994</v>
      </c>
      <c r="V21" s="68">
        <f t="shared" si="12"/>
        <v>569555.42728852946</v>
      </c>
      <c r="W21" s="107">
        <v>3</v>
      </c>
      <c r="X21" s="68">
        <f t="shared" si="13"/>
        <v>241824.53025738898</v>
      </c>
      <c r="Y21" s="68">
        <f t="shared" si="4"/>
        <v>811379.95754591841</v>
      </c>
      <c r="Z21" s="69">
        <f t="shared" si="14"/>
        <v>1.787495500409584</v>
      </c>
      <c r="AA21" s="196"/>
      <c r="AB21" s="68" t="str">
        <f t="shared" si="5"/>
        <v/>
      </c>
      <c r="AC21" s="99"/>
      <c r="AD21" s="93">
        <f t="shared" si="6"/>
        <v>811379.95754591841</v>
      </c>
      <c r="AE21" s="93" t="str">
        <f t="shared" si="7"/>
        <v/>
      </c>
      <c r="AF21" s="70"/>
      <c r="AG21" s="90">
        <f t="shared" si="15"/>
        <v>811379.95754591841</v>
      </c>
      <c r="AH21" s="10"/>
    </row>
    <row r="22" spans="1:34" ht="12" customHeight="1" x14ac:dyDescent="0.2">
      <c r="A22" s="65">
        <f t="shared" si="1"/>
        <v>8</v>
      </c>
      <c r="B22" s="57">
        <v>1</v>
      </c>
      <c r="C22" s="57" t="s">
        <v>28</v>
      </c>
      <c r="D22" s="56"/>
      <c r="E22" s="57">
        <v>5</v>
      </c>
      <c r="F22" s="57">
        <v>2</v>
      </c>
      <c r="G22" s="56" t="s">
        <v>102</v>
      </c>
      <c r="H22" s="58">
        <v>26082</v>
      </c>
      <c r="I22" s="58">
        <v>35623</v>
      </c>
      <c r="J22" s="232">
        <f t="shared" si="8"/>
        <v>53</v>
      </c>
      <c r="K22" s="232">
        <f t="shared" si="2"/>
        <v>10</v>
      </c>
      <c r="L22" s="232">
        <f t="shared" si="9"/>
        <v>27</v>
      </c>
      <c r="M22" s="232">
        <f t="shared" si="3"/>
        <v>8</v>
      </c>
      <c r="N22" s="66">
        <v>179240</v>
      </c>
      <c r="O22" s="66">
        <v>152860</v>
      </c>
      <c r="P22" s="66"/>
      <c r="Q22" s="66">
        <v>10000</v>
      </c>
      <c r="R22" s="66"/>
      <c r="S22" s="66"/>
      <c r="T22" s="236">
        <f t="shared" si="10"/>
        <v>342100</v>
      </c>
      <c r="U22" s="236">
        <f t="shared" si="11"/>
        <v>359205</v>
      </c>
      <c r="V22" s="68">
        <f t="shared" si="12"/>
        <v>391923.41354763962</v>
      </c>
      <c r="W22" s="107">
        <v>3</v>
      </c>
      <c r="X22" s="68">
        <f t="shared" si="13"/>
        <v>166404.69186507759</v>
      </c>
      <c r="Y22" s="68">
        <f t="shared" si="4"/>
        <v>558328.10541271721</v>
      </c>
      <c r="Z22" s="69">
        <f t="shared" si="14"/>
        <v>1.6320611090696207</v>
      </c>
      <c r="AA22" s="196"/>
      <c r="AB22" s="68" t="str">
        <f t="shared" si="5"/>
        <v/>
      </c>
      <c r="AC22" s="99"/>
      <c r="AD22" s="93">
        <f t="shared" si="6"/>
        <v>558328.10541271721</v>
      </c>
      <c r="AE22" s="93" t="str">
        <f t="shared" si="7"/>
        <v/>
      </c>
      <c r="AF22" s="70"/>
      <c r="AG22" s="90">
        <f t="shared" si="15"/>
        <v>558328.10541271721</v>
      </c>
      <c r="AH22" s="10"/>
    </row>
    <row r="23" spans="1:34" ht="12" customHeight="1" x14ac:dyDescent="0.2">
      <c r="A23" s="65">
        <f t="shared" si="1"/>
        <v>9</v>
      </c>
      <c r="B23" s="57">
        <v>1</v>
      </c>
      <c r="C23" s="57" t="s">
        <v>29</v>
      </c>
      <c r="D23" s="56" t="s">
        <v>55</v>
      </c>
      <c r="E23" s="57">
        <v>6</v>
      </c>
      <c r="F23" s="57">
        <v>18</v>
      </c>
      <c r="G23" s="56" t="s">
        <v>53</v>
      </c>
      <c r="H23" s="58">
        <v>25735</v>
      </c>
      <c r="I23" s="58">
        <v>35738</v>
      </c>
      <c r="J23" s="232">
        <f t="shared" si="8"/>
        <v>54</v>
      </c>
      <c r="K23" s="232">
        <f t="shared" si="2"/>
        <v>9</v>
      </c>
      <c r="L23" s="232">
        <f t="shared" si="9"/>
        <v>27</v>
      </c>
      <c r="M23" s="232">
        <f t="shared" si="3"/>
        <v>4</v>
      </c>
      <c r="N23" s="66">
        <v>179240</v>
      </c>
      <c r="O23" s="66">
        <v>211800</v>
      </c>
      <c r="P23" s="66"/>
      <c r="Q23" s="66">
        <v>50000</v>
      </c>
      <c r="R23" s="66"/>
      <c r="S23" s="66"/>
      <c r="T23" s="236">
        <f t="shared" si="10"/>
        <v>441040</v>
      </c>
      <c r="U23" s="236">
        <f t="shared" si="11"/>
        <v>507195.99999999994</v>
      </c>
      <c r="V23" s="68">
        <f t="shared" si="12"/>
        <v>553394.266944248</v>
      </c>
      <c r="W23" s="107">
        <v>3</v>
      </c>
      <c r="X23" s="68">
        <f t="shared" si="13"/>
        <v>234962.74855639506</v>
      </c>
      <c r="Y23" s="68">
        <f t="shared" si="4"/>
        <v>788357.01550064306</v>
      </c>
      <c r="Z23" s="69">
        <f t="shared" si="14"/>
        <v>1.7874955004095843</v>
      </c>
      <c r="AA23" s="196"/>
      <c r="AB23" s="68" t="str">
        <f t="shared" si="5"/>
        <v/>
      </c>
      <c r="AC23" s="99"/>
      <c r="AD23" s="93">
        <f t="shared" si="6"/>
        <v>788357.01550064306</v>
      </c>
      <c r="AE23" s="93" t="str">
        <f t="shared" si="7"/>
        <v/>
      </c>
      <c r="AF23" s="70"/>
      <c r="AG23" s="90">
        <f t="shared" si="15"/>
        <v>788357.01550064306</v>
      </c>
      <c r="AH23" s="10"/>
    </row>
    <row r="24" spans="1:34" ht="12" customHeight="1" x14ac:dyDescent="0.2">
      <c r="A24" s="65">
        <f t="shared" si="1"/>
        <v>10</v>
      </c>
      <c r="B24" s="57">
        <v>1</v>
      </c>
      <c r="C24" s="57" t="s">
        <v>30</v>
      </c>
      <c r="D24" s="56"/>
      <c r="E24" s="57">
        <v>5</v>
      </c>
      <c r="F24" s="57">
        <v>2</v>
      </c>
      <c r="G24" s="56" t="s">
        <v>102</v>
      </c>
      <c r="H24" s="58">
        <v>29587</v>
      </c>
      <c r="I24" s="58">
        <v>39378</v>
      </c>
      <c r="J24" s="232">
        <f t="shared" si="8"/>
        <v>44</v>
      </c>
      <c r="K24" s="232">
        <f t="shared" si="2"/>
        <v>3</v>
      </c>
      <c r="L24" s="232">
        <f t="shared" si="9"/>
        <v>17</v>
      </c>
      <c r="M24" s="232">
        <f t="shared" si="3"/>
        <v>5</v>
      </c>
      <c r="N24" s="66">
        <v>170240</v>
      </c>
      <c r="O24" s="66">
        <v>152860</v>
      </c>
      <c r="P24" s="66"/>
      <c r="Q24" s="66">
        <v>10000</v>
      </c>
      <c r="R24" s="66"/>
      <c r="S24" s="66"/>
      <c r="T24" s="236">
        <f t="shared" si="10"/>
        <v>333100</v>
      </c>
      <c r="U24" s="236">
        <f t="shared" si="11"/>
        <v>349755</v>
      </c>
      <c r="V24" s="68">
        <f t="shared" si="12"/>
        <v>381612.65434878325</v>
      </c>
      <c r="W24" s="107">
        <v>3</v>
      </c>
      <c r="X24" s="68">
        <f t="shared" si="13"/>
        <v>162026.90108230736</v>
      </c>
      <c r="Y24" s="68">
        <f t="shared" si="4"/>
        <v>543639.55543109064</v>
      </c>
      <c r="Z24" s="69">
        <f t="shared" si="14"/>
        <v>1.6320611090696207</v>
      </c>
      <c r="AA24" s="196"/>
      <c r="AB24" s="68" t="str">
        <f t="shared" si="5"/>
        <v/>
      </c>
      <c r="AC24" s="99"/>
      <c r="AD24" s="93">
        <f t="shared" si="6"/>
        <v>543639.55543109064</v>
      </c>
      <c r="AE24" s="93" t="str">
        <f t="shared" si="7"/>
        <v/>
      </c>
      <c r="AF24" s="70">
        <v>0.05</v>
      </c>
      <c r="AG24" s="90">
        <f t="shared" si="15"/>
        <v>516457.57765953609</v>
      </c>
      <c r="AH24" s="10"/>
    </row>
    <row r="25" spans="1:34" ht="12" customHeight="1" x14ac:dyDescent="0.2">
      <c r="A25" s="65">
        <f t="shared" si="1"/>
        <v>11</v>
      </c>
      <c r="B25" s="345">
        <v>1</v>
      </c>
      <c r="C25" s="345" t="s">
        <v>31</v>
      </c>
      <c r="D25" s="346"/>
      <c r="E25" s="345">
        <v>5</v>
      </c>
      <c r="F25" s="345">
        <v>6</v>
      </c>
      <c r="G25" s="346" t="s">
        <v>101</v>
      </c>
      <c r="H25" s="347">
        <v>29147</v>
      </c>
      <c r="I25" s="347">
        <v>38383</v>
      </c>
      <c r="J25" s="232">
        <f t="shared" si="8"/>
        <v>45</v>
      </c>
      <c r="K25" s="232">
        <f t="shared" si="2"/>
        <v>5</v>
      </c>
      <c r="L25" s="232">
        <f t="shared" si="9"/>
        <v>20</v>
      </c>
      <c r="M25" s="232">
        <f t="shared" si="3"/>
        <v>2</v>
      </c>
      <c r="N25" s="348">
        <v>171740</v>
      </c>
      <c r="O25" s="348">
        <v>160220</v>
      </c>
      <c r="P25" s="348"/>
      <c r="Q25" s="348">
        <v>20000</v>
      </c>
      <c r="R25" s="348"/>
      <c r="S25" s="348"/>
      <c r="T25" s="236">
        <f t="shared" si="10"/>
        <v>351960</v>
      </c>
      <c r="U25" s="236">
        <f t="shared" si="11"/>
        <v>387156.00000000006</v>
      </c>
      <c r="V25" s="68">
        <f t="shared" si="12"/>
        <v>422420.34797803481</v>
      </c>
      <c r="W25" s="349">
        <v>3</v>
      </c>
      <c r="X25" s="68">
        <f t="shared" si="13"/>
        <v>179353.22415811583</v>
      </c>
      <c r="Y25" s="68">
        <f t="shared" si="4"/>
        <v>601773.57213615067</v>
      </c>
      <c r="Z25" s="69">
        <f t="shared" si="14"/>
        <v>1.7097783047396029</v>
      </c>
      <c r="AA25" s="350"/>
      <c r="AB25" s="68" t="str">
        <f t="shared" si="5"/>
        <v/>
      </c>
      <c r="AC25" s="351"/>
      <c r="AD25" s="93">
        <f t="shared" si="6"/>
        <v>601773.57213615067</v>
      </c>
      <c r="AE25" s="93" t="str">
        <f t="shared" si="7"/>
        <v/>
      </c>
      <c r="AF25" s="352"/>
      <c r="AG25" s="90">
        <f t="shared" si="15"/>
        <v>601773.57213615067</v>
      </c>
      <c r="AH25" s="10"/>
    </row>
    <row r="26" spans="1:34" ht="12" customHeight="1" x14ac:dyDescent="0.2">
      <c r="A26" s="65">
        <f t="shared" si="1"/>
        <v>12</v>
      </c>
      <c r="B26" s="345">
        <v>1</v>
      </c>
      <c r="C26" s="345" t="s">
        <v>32</v>
      </c>
      <c r="D26" s="346"/>
      <c r="E26" s="345">
        <v>5</v>
      </c>
      <c r="F26" s="345">
        <v>2</v>
      </c>
      <c r="G26" s="346" t="s">
        <v>102</v>
      </c>
      <c r="H26" s="347">
        <v>31831</v>
      </c>
      <c r="I26" s="347">
        <v>38825</v>
      </c>
      <c r="J26" s="232">
        <f t="shared" si="8"/>
        <v>38</v>
      </c>
      <c r="K26" s="232">
        <f t="shared" si="2"/>
        <v>1</v>
      </c>
      <c r="L26" s="232">
        <f t="shared" si="9"/>
        <v>18</v>
      </c>
      <c r="M26" s="232">
        <f t="shared" si="3"/>
        <v>11</v>
      </c>
      <c r="N26" s="348">
        <v>161240</v>
      </c>
      <c r="O26" s="348">
        <v>152860</v>
      </c>
      <c r="P26" s="348"/>
      <c r="Q26" s="348">
        <v>10000</v>
      </c>
      <c r="R26" s="348"/>
      <c r="S26" s="348"/>
      <c r="T26" s="236">
        <f t="shared" si="10"/>
        <v>324100</v>
      </c>
      <c r="U26" s="236">
        <f t="shared" si="11"/>
        <v>340305</v>
      </c>
      <c r="V26" s="68">
        <f t="shared" si="12"/>
        <v>371301.89514992695</v>
      </c>
      <c r="W26" s="349">
        <v>3</v>
      </c>
      <c r="X26" s="68">
        <f t="shared" si="13"/>
        <v>157649.1102995371</v>
      </c>
      <c r="Y26" s="68">
        <f t="shared" si="4"/>
        <v>528951.00544946408</v>
      </c>
      <c r="Z26" s="69">
        <f t="shared" si="14"/>
        <v>1.6320611090696207</v>
      </c>
      <c r="AA26" s="350"/>
      <c r="AB26" s="68" t="str">
        <f t="shared" si="5"/>
        <v/>
      </c>
      <c r="AC26" s="351"/>
      <c r="AD26" s="93">
        <f t="shared" si="6"/>
        <v>528951.00544946408</v>
      </c>
      <c r="AE26" s="93" t="str">
        <f t="shared" si="7"/>
        <v/>
      </c>
      <c r="AF26" s="352"/>
      <c r="AG26" s="90">
        <f t="shared" si="15"/>
        <v>528951.00544946408</v>
      </c>
      <c r="AH26" s="10"/>
    </row>
    <row r="27" spans="1:34" ht="12" customHeight="1" x14ac:dyDescent="0.2">
      <c r="A27" s="65">
        <f t="shared" si="1"/>
        <v>13</v>
      </c>
      <c r="B27" s="345">
        <v>1</v>
      </c>
      <c r="C27" s="345" t="s">
        <v>33</v>
      </c>
      <c r="D27" s="346"/>
      <c r="E27" s="345">
        <v>5</v>
      </c>
      <c r="F27" s="345">
        <v>23</v>
      </c>
      <c r="G27" s="346" t="s">
        <v>102</v>
      </c>
      <c r="H27" s="347">
        <v>31976</v>
      </c>
      <c r="I27" s="347">
        <v>39387</v>
      </c>
      <c r="J27" s="232">
        <f t="shared" si="8"/>
        <v>37</v>
      </c>
      <c r="K27" s="232">
        <f t="shared" si="2"/>
        <v>8</v>
      </c>
      <c r="L27" s="232">
        <f t="shared" si="9"/>
        <v>17</v>
      </c>
      <c r="M27" s="232">
        <f t="shared" si="3"/>
        <v>5</v>
      </c>
      <c r="N27" s="348">
        <v>159740</v>
      </c>
      <c r="O27" s="348">
        <v>191500</v>
      </c>
      <c r="P27" s="348"/>
      <c r="Q27" s="348">
        <v>10000</v>
      </c>
      <c r="R27" s="348"/>
      <c r="S27" s="348"/>
      <c r="T27" s="236">
        <f t="shared" si="10"/>
        <v>361240</v>
      </c>
      <c r="U27" s="236">
        <f t="shared" si="11"/>
        <v>379302</v>
      </c>
      <c r="V27" s="68">
        <f t="shared" si="12"/>
        <v>413850.96144387411</v>
      </c>
      <c r="W27" s="349">
        <v>3</v>
      </c>
      <c r="X27" s="68">
        <f t="shared" si="13"/>
        <v>175714.79359643563</v>
      </c>
      <c r="Y27" s="68">
        <f t="shared" si="4"/>
        <v>589565.75504030974</v>
      </c>
      <c r="Z27" s="69">
        <f t="shared" si="14"/>
        <v>1.6320611090696207</v>
      </c>
      <c r="AA27" s="350"/>
      <c r="AB27" s="68" t="str">
        <f t="shared" si="5"/>
        <v/>
      </c>
      <c r="AC27" s="351"/>
      <c r="AD27" s="93">
        <f t="shared" si="6"/>
        <v>589565.75504030974</v>
      </c>
      <c r="AE27" s="93" t="str">
        <f t="shared" si="7"/>
        <v/>
      </c>
      <c r="AF27" s="352"/>
      <c r="AG27" s="90">
        <f t="shared" si="15"/>
        <v>589565.75504030974</v>
      </c>
      <c r="AH27" s="10"/>
    </row>
    <row r="28" spans="1:34" ht="12" customHeight="1" x14ac:dyDescent="0.2">
      <c r="A28" s="65">
        <f t="shared" si="1"/>
        <v>14</v>
      </c>
      <c r="B28" s="345">
        <v>1</v>
      </c>
      <c r="C28" s="345" t="s">
        <v>34</v>
      </c>
      <c r="D28" s="346" t="s">
        <v>55</v>
      </c>
      <c r="E28" s="345">
        <v>6</v>
      </c>
      <c r="F28" s="345">
        <v>19</v>
      </c>
      <c r="G28" s="346" t="s">
        <v>53</v>
      </c>
      <c r="H28" s="347">
        <v>29561</v>
      </c>
      <c r="I28" s="347">
        <v>39692</v>
      </c>
      <c r="J28" s="232">
        <f t="shared" si="8"/>
        <v>44</v>
      </c>
      <c r="K28" s="232">
        <f t="shared" si="2"/>
        <v>3</v>
      </c>
      <c r="L28" s="232">
        <f t="shared" si="9"/>
        <v>16</v>
      </c>
      <c r="M28" s="232">
        <f t="shared" si="3"/>
        <v>7</v>
      </c>
      <c r="N28" s="348">
        <v>170240</v>
      </c>
      <c r="O28" s="348">
        <v>213640</v>
      </c>
      <c r="P28" s="348"/>
      <c r="Q28" s="348">
        <v>50000</v>
      </c>
      <c r="R28" s="348"/>
      <c r="S28" s="348"/>
      <c r="T28" s="236">
        <f t="shared" si="10"/>
        <v>433880</v>
      </c>
      <c r="U28" s="236">
        <f t="shared" si="11"/>
        <v>498961.99999999994</v>
      </c>
      <c r="V28" s="68">
        <f t="shared" si="12"/>
        <v>544410.26787087414</v>
      </c>
      <c r="W28" s="349">
        <v>3</v>
      </c>
      <c r="X28" s="68">
        <f t="shared" si="13"/>
        <v>231148.27984683629</v>
      </c>
      <c r="Y28" s="68">
        <f t="shared" si="4"/>
        <v>775558.54771771049</v>
      </c>
      <c r="Z28" s="69">
        <f t="shared" si="14"/>
        <v>1.7874955004095845</v>
      </c>
      <c r="AA28" s="350"/>
      <c r="AB28" s="68" t="str">
        <f t="shared" si="5"/>
        <v/>
      </c>
      <c r="AC28" s="351"/>
      <c r="AD28" s="93">
        <f t="shared" si="6"/>
        <v>775558.54771771049</v>
      </c>
      <c r="AE28" s="93" t="str">
        <f t="shared" si="7"/>
        <v/>
      </c>
      <c r="AF28" s="352"/>
      <c r="AG28" s="90">
        <f t="shared" si="15"/>
        <v>775558.54771771049</v>
      </c>
      <c r="AH28" s="10"/>
    </row>
    <row r="29" spans="1:34" ht="12" customHeight="1" x14ac:dyDescent="0.2">
      <c r="A29" s="65">
        <f t="shared" si="1"/>
        <v>15</v>
      </c>
      <c r="B29" s="345">
        <v>1</v>
      </c>
      <c r="C29" s="345" t="s">
        <v>35</v>
      </c>
      <c r="D29" s="346"/>
      <c r="E29" s="345">
        <v>5</v>
      </c>
      <c r="F29" s="345">
        <v>21</v>
      </c>
      <c r="G29" s="346" t="s">
        <v>102</v>
      </c>
      <c r="H29" s="347">
        <v>26607</v>
      </c>
      <c r="I29" s="347">
        <v>40274</v>
      </c>
      <c r="J29" s="232">
        <f t="shared" si="8"/>
        <v>52</v>
      </c>
      <c r="K29" s="232">
        <f t="shared" si="2"/>
        <v>4</v>
      </c>
      <c r="L29" s="232">
        <f t="shared" si="9"/>
        <v>14</v>
      </c>
      <c r="M29" s="232">
        <f t="shared" si="3"/>
        <v>11</v>
      </c>
      <c r="N29" s="348">
        <v>179240</v>
      </c>
      <c r="O29" s="348">
        <v>187820</v>
      </c>
      <c r="P29" s="348"/>
      <c r="Q29" s="348">
        <v>10000</v>
      </c>
      <c r="R29" s="348"/>
      <c r="S29" s="348"/>
      <c r="T29" s="236">
        <f t="shared" si="10"/>
        <v>377060</v>
      </c>
      <c r="U29" s="236">
        <f t="shared" si="11"/>
        <v>395913</v>
      </c>
      <c r="V29" s="68">
        <f t="shared" si="12"/>
        <v>431974.98483564158</v>
      </c>
      <c r="W29" s="349">
        <v>3</v>
      </c>
      <c r="X29" s="68">
        <f t="shared" si="13"/>
        <v>183409.97695014952</v>
      </c>
      <c r="Y29" s="68">
        <f t="shared" si="4"/>
        <v>615384.96178579109</v>
      </c>
      <c r="Z29" s="69">
        <f t="shared" si="14"/>
        <v>1.6320611090696204</v>
      </c>
      <c r="AA29" s="350"/>
      <c r="AB29" s="68" t="str">
        <f t="shared" si="5"/>
        <v/>
      </c>
      <c r="AC29" s="351"/>
      <c r="AD29" s="93">
        <f t="shared" si="6"/>
        <v>615384.96178579109</v>
      </c>
      <c r="AE29" s="93" t="str">
        <f t="shared" si="7"/>
        <v/>
      </c>
      <c r="AF29" s="352"/>
      <c r="AG29" s="90">
        <f t="shared" si="15"/>
        <v>615384.96178579109</v>
      </c>
      <c r="AH29" s="10"/>
    </row>
    <row r="30" spans="1:34" ht="12" customHeight="1" x14ac:dyDescent="0.2">
      <c r="A30" s="65">
        <f t="shared" si="1"/>
        <v>16</v>
      </c>
      <c r="B30" s="345">
        <v>1</v>
      </c>
      <c r="C30" s="345" t="s">
        <v>36</v>
      </c>
      <c r="D30" s="346"/>
      <c r="E30" s="345">
        <v>5</v>
      </c>
      <c r="F30" s="345">
        <v>15</v>
      </c>
      <c r="G30" s="346" t="s">
        <v>102</v>
      </c>
      <c r="H30" s="347">
        <v>32396</v>
      </c>
      <c r="I30" s="347">
        <v>40343</v>
      </c>
      <c r="J30" s="232">
        <f t="shared" si="8"/>
        <v>36</v>
      </c>
      <c r="K30" s="232">
        <f t="shared" si="2"/>
        <v>6</v>
      </c>
      <c r="L30" s="232">
        <f t="shared" si="9"/>
        <v>14</v>
      </c>
      <c r="M30" s="232">
        <f t="shared" si="3"/>
        <v>9</v>
      </c>
      <c r="N30" s="348">
        <v>158240</v>
      </c>
      <c r="O30" s="348">
        <v>176780</v>
      </c>
      <c r="P30" s="348"/>
      <c r="Q30" s="348">
        <v>10000</v>
      </c>
      <c r="R30" s="348"/>
      <c r="S30" s="348"/>
      <c r="T30" s="236">
        <f t="shared" si="10"/>
        <v>345020</v>
      </c>
      <c r="U30" s="236">
        <f t="shared" si="11"/>
        <v>362271</v>
      </c>
      <c r="V30" s="68">
        <f t="shared" si="12"/>
        <v>395268.68208771298</v>
      </c>
      <c r="W30" s="349">
        <v>3</v>
      </c>
      <c r="X30" s="68">
        <f t="shared" si="13"/>
        <v>167825.0417634875</v>
      </c>
      <c r="Y30" s="68">
        <f t="shared" si="4"/>
        <v>563093.72385120043</v>
      </c>
      <c r="Z30" s="69">
        <f t="shared" si="14"/>
        <v>1.6320611090696204</v>
      </c>
      <c r="AA30" s="350"/>
      <c r="AB30" s="68" t="str">
        <f t="shared" si="5"/>
        <v/>
      </c>
      <c r="AC30" s="351"/>
      <c r="AD30" s="93">
        <f t="shared" si="6"/>
        <v>563093.72385120043</v>
      </c>
      <c r="AE30" s="93" t="str">
        <f t="shared" si="7"/>
        <v/>
      </c>
      <c r="AF30" s="352"/>
      <c r="AG30" s="90">
        <f t="shared" si="15"/>
        <v>563093.72385120043</v>
      </c>
      <c r="AH30" s="10"/>
    </row>
    <row r="31" spans="1:34" ht="12" customHeight="1" x14ac:dyDescent="0.2">
      <c r="A31" s="65">
        <f t="shared" si="1"/>
        <v>17</v>
      </c>
      <c r="B31" s="345">
        <v>1</v>
      </c>
      <c r="C31" s="345" t="s">
        <v>37</v>
      </c>
      <c r="D31" s="346"/>
      <c r="E31" s="345">
        <v>5</v>
      </c>
      <c r="F31" s="345">
        <v>23</v>
      </c>
      <c r="G31" s="346" t="s">
        <v>101</v>
      </c>
      <c r="H31" s="347">
        <v>31457</v>
      </c>
      <c r="I31" s="347">
        <v>40574</v>
      </c>
      <c r="J31" s="232">
        <f t="shared" si="8"/>
        <v>39</v>
      </c>
      <c r="K31" s="232">
        <f t="shared" si="2"/>
        <v>1</v>
      </c>
      <c r="L31" s="232">
        <f t="shared" si="9"/>
        <v>14</v>
      </c>
      <c r="M31" s="232">
        <f t="shared" si="3"/>
        <v>2</v>
      </c>
      <c r="N31" s="348">
        <v>162740</v>
      </c>
      <c r="O31" s="348">
        <v>191500</v>
      </c>
      <c r="P31" s="348"/>
      <c r="Q31" s="348">
        <v>20000</v>
      </c>
      <c r="R31" s="348"/>
      <c r="S31" s="348"/>
      <c r="T31" s="236">
        <f t="shared" si="10"/>
        <v>374240</v>
      </c>
      <c r="U31" s="236">
        <f t="shared" si="11"/>
        <v>411664.00000000006</v>
      </c>
      <c r="V31" s="68">
        <f t="shared" si="12"/>
        <v>449160.67458603176</v>
      </c>
      <c r="W31" s="349">
        <v>3</v>
      </c>
      <c r="X31" s="68">
        <f t="shared" si="13"/>
        <v>190706.75817971717</v>
      </c>
      <c r="Y31" s="68">
        <f t="shared" si="4"/>
        <v>639867.43276574893</v>
      </c>
      <c r="Z31" s="69">
        <f t="shared" si="14"/>
        <v>1.7097783047396027</v>
      </c>
      <c r="AA31" s="350"/>
      <c r="AB31" s="68" t="str">
        <f t="shared" si="5"/>
        <v/>
      </c>
      <c r="AC31" s="351"/>
      <c r="AD31" s="93">
        <f t="shared" si="6"/>
        <v>639867.43276574893</v>
      </c>
      <c r="AE31" s="93" t="str">
        <f t="shared" si="7"/>
        <v/>
      </c>
      <c r="AF31" s="352"/>
      <c r="AG31" s="90">
        <f t="shared" si="15"/>
        <v>639867.43276574893</v>
      </c>
      <c r="AH31" s="10"/>
    </row>
    <row r="32" spans="1:34" ht="12" customHeight="1" x14ac:dyDescent="0.2">
      <c r="A32" s="65">
        <f t="shared" si="1"/>
        <v>18</v>
      </c>
      <c r="B32" s="345">
        <v>1</v>
      </c>
      <c r="C32" s="345" t="s">
        <v>38</v>
      </c>
      <c r="D32" s="346"/>
      <c r="E32" s="345">
        <v>3</v>
      </c>
      <c r="F32" s="345">
        <v>29</v>
      </c>
      <c r="G32" s="346"/>
      <c r="H32" s="347">
        <v>33469</v>
      </c>
      <c r="I32" s="347">
        <v>40663</v>
      </c>
      <c r="J32" s="232">
        <f t="shared" si="8"/>
        <v>33</v>
      </c>
      <c r="K32" s="232">
        <f t="shared" si="2"/>
        <v>7</v>
      </c>
      <c r="L32" s="232">
        <f t="shared" si="9"/>
        <v>13</v>
      </c>
      <c r="M32" s="232">
        <f t="shared" si="3"/>
        <v>11</v>
      </c>
      <c r="N32" s="348">
        <v>153740</v>
      </c>
      <c r="O32" s="348">
        <v>146980</v>
      </c>
      <c r="P32" s="348"/>
      <c r="Q32" s="348" t="s">
        <v>49</v>
      </c>
      <c r="R32" s="348"/>
      <c r="S32" s="348"/>
      <c r="T32" s="236">
        <f t="shared" si="10"/>
        <v>300720</v>
      </c>
      <c r="U32" s="236">
        <f t="shared" si="11"/>
        <v>300720</v>
      </c>
      <c r="V32" s="68">
        <f t="shared" si="12"/>
        <v>328111.27050582867</v>
      </c>
      <c r="W32" s="349">
        <v>3</v>
      </c>
      <c r="X32" s="68">
        <f t="shared" si="13"/>
        <v>139311.03113171068</v>
      </c>
      <c r="Y32" s="68">
        <f t="shared" si="4"/>
        <v>467422.30163753935</v>
      </c>
      <c r="Z32" s="69">
        <f t="shared" si="14"/>
        <v>1.5543439133996386</v>
      </c>
      <c r="AA32" s="350"/>
      <c r="AB32" s="68" t="str">
        <f t="shared" si="5"/>
        <v/>
      </c>
      <c r="AC32" s="351"/>
      <c r="AD32" s="93">
        <f t="shared" si="6"/>
        <v>467422.30163753935</v>
      </c>
      <c r="AE32" s="93" t="str">
        <f t="shared" si="7"/>
        <v/>
      </c>
      <c r="AF32" s="352"/>
      <c r="AG32" s="90">
        <f t="shared" si="15"/>
        <v>467422.30163753935</v>
      </c>
      <c r="AH32" s="10"/>
    </row>
    <row r="33" spans="1:34" ht="12" customHeight="1" x14ac:dyDescent="0.2">
      <c r="A33" s="65">
        <f t="shared" si="1"/>
        <v>19</v>
      </c>
      <c r="B33" s="345">
        <v>1</v>
      </c>
      <c r="C33" s="345" t="s">
        <v>39</v>
      </c>
      <c r="D33" s="346"/>
      <c r="E33" s="345">
        <v>6</v>
      </c>
      <c r="F33" s="345">
        <v>27</v>
      </c>
      <c r="G33" s="346" t="s">
        <v>101</v>
      </c>
      <c r="H33" s="347">
        <v>33642</v>
      </c>
      <c r="I33" s="347">
        <v>40755</v>
      </c>
      <c r="J33" s="232">
        <f t="shared" si="8"/>
        <v>33</v>
      </c>
      <c r="K33" s="232">
        <f t="shared" si="2"/>
        <v>1</v>
      </c>
      <c r="L33" s="232">
        <f t="shared" si="9"/>
        <v>13</v>
      </c>
      <c r="M33" s="232">
        <f t="shared" si="3"/>
        <v>8</v>
      </c>
      <c r="N33" s="348">
        <v>153740</v>
      </c>
      <c r="O33" s="348">
        <v>228360</v>
      </c>
      <c r="P33" s="348"/>
      <c r="Q33" s="348">
        <v>20000</v>
      </c>
      <c r="R33" s="348"/>
      <c r="S33" s="348"/>
      <c r="T33" s="236">
        <f t="shared" si="10"/>
        <v>402100</v>
      </c>
      <c r="U33" s="236">
        <f t="shared" si="11"/>
        <v>442310.00000000006</v>
      </c>
      <c r="V33" s="68">
        <f t="shared" si="12"/>
        <v>482598.08478795254</v>
      </c>
      <c r="W33" s="349">
        <v>3</v>
      </c>
      <c r="X33" s="68">
        <f t="shared" si="13"/>
        <v>204903.77154784169</v>
      </c>
      <c r="Y33" s="68">
        <f t="shared" si="4"/>
        <v>687501.8563357942</v>
      </c>
      <c r="Z33" s="69">
        <f t="shared" si="14"/>
        <v>1.7097783047396027</v>
      </c>
      <c r="AA33" s="350"/>
      <c r="AB33" s="68" t="str">
        <f t="shared" si="5"/>
        <v/>
      </c>
      <c r="AC33" s="351"/>
      <c r="AD33" s="93">
        <f t="shared" si="6"/>
        <v>687501.8563357942</v>
      </c>
      <c r="AE33" s="93" t="str">
        <f t="shared" si="7"/>
        <v/>
      </c>
      <c r="AF33" s="352"/>
      <c r="AG33" s="90">
        <f t="shared" si="15"/>
        <v>687501.8563357942</v>
      </c>
      <c r="AH33" s="10"/>
    </row>
    <row r="34" spans="1:34" ht="12" customHeight="1" x14ac:dyDescent="0.2">
      <c r="A34" s="65">
        <f t="shared" si="1"/>
        <v>20</v>
      </c>
      <c r="B34" s="345">
        <v>1</v>
      </c>
      <c r="C34" s="345" t="s">
        <v>40</v>
      </c>
      <c r="D34" s="346"/>
      <c r="E34" s="345">
        <v>5</v>
      </c>
      <c r="F34" s="345">
        <v>29</v>
      </c>
      <c r="G34" s="346" t="s">
        <v>101</v>
      </c>
      <c r="H34" s="347">
        <v>31720</v>
      </c>
      <c r="I34" s="347">
        <v>40952</v>
      </c>
      <c r="J34" s="232">
        <f t="shared" si="8"/>
        <v>38</v>
      </c>
      <c r="K34" s="232">
        <f t="shared" si="2"/>
        <v>4</v>
      </c>
      <c r="L34" s="232">
        <f t="shared" si="9"/>
        <v>13</v>
      </c>
      <c r="M34" s="232">
        <f t="shared" si="3"/>
        <v>1</v>
      </c>
      <c r="N34" s="348">
        <v>161240</v>
      </c>
      <c r="O34" s="348">
        <v>199780</v>
      </c>
      <c r="P34" s="348"/>
      <c r="Q34" s="348">
        <v>20000</v>
      </c>
      <c r="R34" s="348"/>
      <c r="S34" s="348"/>
      <c r="T34" s="236">
        <f t="shared" si="10"/>
        <v>381020</v>
      </c>
      <c r="U34" s="236">
        <f t="shared" si="11"/>
        <v>419122.00000000006</v>
      </c>
      <c r="V34" s="68">
        <f t="shared" si="12"/>
        <v>457297.99121090694</v>
      </c>
      <c r="W34" s="349">
        <v>3</v>
      </c>
      <c r="X34" s="68">
        <f t="shared" si="13"/>
        <v>194161.73846097651</v>
      </c>
      <c r="Y34" s="68">
        <f t="shared" si="4"/>
        <v>651459.7296718834</v>
      </c>
      <c r="Z34" s="69">
        <f t="shared" si="14"/>
        <v>1.7097783047396027</v>
      </c>
      <c r="AA34" s="350"/>
      <c r="AB34" s="68" t="str">
        <f t="shared" si="5"/>
        <v/>
      </c>
      <c r="AC34" s="351"/>
      <c r="AD34" s="93">
        <f t="shared" si="6"/>
        <v>651459.7296718834</v>
      </c>
      <c r="AE34" s="93" t="str">
        <f t="shared" si="7"/>
        <v/>
      </c>
      <c r="AF34" s="352"/>
      <c r="AG34" s="90">
        <f t="shared" si="15"/>
        <v>651459.7296718834</v>
      </c>
      <c r="AH34" s="10"/>
    </row>
    <row r="35" spans="1:34" ht="12" customHeight="1" x14ac:dyDescent="0.2">
      <c r="A35" s="65">
        <f t="shared" si="1"/>
        <v>21</v>
      </c>
      <c r="B35" s="345">
        <v>1</v>
      </c>
      <c r="C35" s="345" t="s">
        <v>41</v>
      </c>
      <c r="D35" s="346"/>
      <c r="E35" s="345">
        <v>5</v>
      </c>
      <c r="F35" s="345">
        <v>13</v>
      </c>
      <c r="G35" s="346" t="s">
        <v>102</v>
      </c>
      <c r="H35" s="347">
        <v>32904</v>
      </c>
      <c r="I35" s="347">
        <v>41218</v>
      </c>
      <c r="J35" s="232">
        <f t="shared" si="8"/>
        <v>35</v>
      </c>
      <c r="K35" s="232">
        <f t="shared" si="2"/>
        <v>2</v>
      </c>
      <c r="L35" s="232">
        <f t="shared" si="9"/>
        <v>12</v>
      </c>
      <c r="M35" s="232">
        <f t="shared" si="3"/>
        <v>4</v>
      </c>
      <c r="N35" s="348">
        <v>156740</v>
      </c>
      <c r="O35" s="348">
        <v>173100</v>
      </c>
      <c r="P35" s="348"/>
      <c r="Q35" s="348">
        <v>10000</v>
      </c>
      <c r="R35" s="348"/>
      <c r="S35" s="348"/>
      <c r="T35" s="236">
        <f t="shared" si="10"/>
        <v>339840</v>
      </c>
      <c r="U35" s="236">
        <f t="shared" si="11"/>
        <v>356832</v>
      </c>
      <c r="V35" s="68">
        <f t="shared" si="12"/>
        <v>389334.26734881569</v>
      </c>
      <c r="W35" s="349">
        <v>3</v>
      </c>
      <c r="X35" s="68">
        <f t="shared" si="13"/>
        <v>165305.37995740416</v>
      </c>
      <c r="Y35" s="68">
        <f t="shared" si="4"/>
        <v>554639.64730621991</v>
      </c>
      <c r="Z35" s="69">
        <f t="shared" si="14"/>
        <v>1.6320611090696207</v>
      </c>
      <c r="AA35" s="350"/>
      <c r="AB35" s="68" t="str">
        <f t="shared" si="5"/>
        <v/>
      </c>
      <c r="AC35" s="351"/>
      <c r="AD35" s="93">
        <f t="shared" si="6"/>
        <v>554639.64730621991</v>
      </c>
      <c r="AE35" s="93" t="str">
        <f t="shared" si="7"/>
        <v/>
      </c>
      <c r="AF35" s="352"/>
      <c r="AG35" s="90">
        <f t="shared" si="15"/>
        <v>554639.64730621991</v>
      </c>
      <c r="AH35" s="10"/>
    </row>
    <row r="36" spans="1:34" ht="12" customHeight="1" x14ac:dyDescent="0.2">
      <c r="A36" s="65">
        <f t="shared" si="1"/>
        <v>22</v>
      </c>
      <c r="B36" s="345">
        <v>1</v>
      </c>
      <c r="C36" s="345" t="s">
        <v>42</v>
      </c>
      <c r="D36" s="346"/>
      <c r="E36" s="345">
        <v>3</v>
      </c>
      <c r="F36" s="345">
        <v>21</v>
      </c>
      <c r="G36" s="346"/>
      <c r="H36" s="347">
        <v>33325</v>
      </c>
      <c r="I36" s="347">
        <v>42658</v>
      </c>
      <c r="J36" s="232">
        <f t="shared" si="8"/>
        <v>34</v>
      </c>
      <c r="K36" s="232">
        <f t="shared" si="2"/>
        <v>0</v>
      </c>
      <c r="L36" s="232">
        <f t="shared" si="9"/>
        <v>8</v>
      </c>
      <c r="M36" s="232">
        <f t="shared" si="3"/>
        <v>5</v>
      </c>
      <c r="N36" s="348">
        <v>155240</v>
      </c>
      <c r="O36" s="348">
        <v>140260</v>
      </c>
      <c r="P36" s="348"/>
      <c r="Q36" s="348" t="s">
        <v>49</v>
      </c>
      <c r="R36" s="348"/>
      <c r="S36" s="348"/>
      <c r="T36" s="236">
        <f t="shared" si="10"/>
        <v>295500</v>
      </c>
      <c r="U36" s="236">
        <f t="shared" si="11"/>
        <v>295500</v>
      </c>
      <c r="V36" s="68">
        <f t="shared" si="12"/>
        <v>322415.80351979373</v>
      </c>
      <c r="W36" s="349">
        <v>3</v>
      </c>
      <c r="X36" s="68">
        <f t="shared" si="13"/>
        <v>136892.82288979948</v>
      </c>
      <c r="Y36" s="68">
        <f t="shared" si="4"/>
        <v>459308.62640959321</v>
      </c>
      <c r="Z36" s="69">
        <f t="shared" si="14"/>
        <v>1.5543439133996386</v>
      </c>
      <c r="AA36" s="350"/>
      <c r="AB36" s="68" t="str">
        <f t="shared" si="5"/>
        <v/>
      </c>
      <c r="AC36" s="351"/>
      <c r="AD36" s="93">
        <f t="shared" si="6"/>
        <v>459308.62640959321</v>
      </c>
      <c r="AE36" s="93" t="str">
        <f t="shared" si="7"/>
        <v/>
      </c>
      <c r="AF36" s="352"/>
      <c r="AG36" s="90">
        <f t="shared" si="15"/>
        <v>459308.62640959321</v>
      </c>
      <c r="AH36" s="10"/>
    </row>
    <row r="37" spans="1:34" ht="12" customHeight="1" x14ac:dyDescent="0.2">
      <c r="A37" s="65">
        <f t="shared" si="1"/>
        <v>23</v>
      </c>
      <c r="B37" s="345">
        <v>2</v>
      </c>
      <c r="C37" s="345" t="s">
        <v>43</v>
      </c>
      <c r="D37" s="346"/>
      <c r="E37" s="345">
        <v>5</v>
      </c>
      <c r="F37" s="345">
        <v>21</v>
      </c>
      <c r="G37" s="346" t="s">
        <v>101</v>
      </c>
      <c r="H37" s="347">
        <v>32567</v>
      </c>
      <c r="I37" s="347">
        <v>42886</v>
      </c>
      <c r="J37" s="232">
        <f t="shared" si="8"/>
        <v>36</v>
      </c>
      <c r="K37" s="232">
        <f t="shared" si="2"/>
        <v>1</v>
      </c>
      <c r="L37" s="232">
        <f t="shared" si="9"/>
        <v>7</v>
      </c>
      <c r="M37" s="232">
        <f t="shared" si="3"/>
        <v>10</v>
      </c>
      <c r="N37" s="348">
        <v>158240</v>
      </c>
      <c r="O37" s="348">
        <v>187820</v>
      </c>
      <c r="P37" s="348"/>
      <c r="Q37" s="348">
        <v>20000</v>
      </c>
      <c r="R37" s="348"/>
      <c r="S37" s="348"/>
      <c r="T37" s="236">
        <f t="shared" si="10"/>
        <v>366060</v>
      </c>
      <c r="U37" s="236">
        <f t="shared" si="11"/>
        <v>402666.00000000006</v>
      </c>
      <c r="V37" s="68">
        <f t="shared" si="12"/>
        <v>439343.08609171328</v>
      </c>
      <c r="W37" s="349">
        <v>3</v>
      </c>
      <c r="X37" s="68">
        <f t="shared" si="13"/>
        <v>186538.3601412657</v>
      </c>
      <c r="Y37" s="68">
        <f t="shared" si="4"/>
        <v>625881.44623297895</v>
      </c>
      <c r="Z37" s="69">
        <f t="shared" si="14"/>
        <v>1.7097783047396027</v>
      </c>
      <c r="AA37" s="350"/>
      <c r="AB37" s="68" t="str">
        <f t="shared" si="5"/>
        <v/>
      </c>
      <c r="AC37" s="351"/>
      <c r="AD37" s="93">
        <f t="shared" si="6"/>
        <v>625881.44623297895</v>
      </c>
      <c r="AE37" s="93" t="str">
        <f t="shared" si="7"/>
        <v/>
      </c>
      <c r="AF37" s="352"/>
      <c r="AG37" s="90">
        <f t="shared" si="15"/>
        <v>625881.44623297895</v>
      </c>
      <c r="AH37" s="10"/>
    </row>
    <row r="38" spans="1:34" ht="12" customHeight="1" x14ac:dyDescent="0.2">
      <c r="A38" s="65">
        <f t="shared" si="1"/>
        <v>24</v>
      </c>
      <c r="B38" s="345">
        <v>1</v>
      </c>
      <c r="C38" s="345" t="s">
        <v>44</v>
      </c>
      <c r="D38" s="346"/>
      <c r="E38" s="345">
        <v>5</v>
      </c>
      <c r="F38" s="345">
        <v>25</v>
      </c>
      <c r="G38" s="346" t="s">
        <v>101</v>
      </c>
      <c r="H38" s="347">
        <v>33738</v>
      </c>
      <c r="I38" s="347">
        <v>43039</v>
      </c>
      <c r="J38" s="232">
        <f t="shared" si="8"/>
        <v>32</v>
      </c>
      <c r="K38" s="232">
        <f t="shared" si="2"/>
        <v>10</v>
      </c>
      <c r="L38" s="232">
        <f t="shared" si="9"/>
        <v>7</v>
      </c>
      <c r="M38" s="232">
        <f t="shared" si="3"/>
        <v>5</v>
      </c>
      <c r="N38" s="348">
        <v>152240</v>
      </c>
      <c r="O38" s="348">
        <v>195180</v>
      </c>
      <c r="P38" s="348"/>
      <c r="Q38" s="348">
        <v>20000</v>
      </c>
      <c r="R38" s="348"/>
      <c r="S38" s="348"/>
      <c r="T38" s="236">
        <f t="shared" si="10"/>
        <v>367420</v>
      </c>
      <c r="U38" s="236">
        <f t="shared" si="11"/>
        <v>404162.00000000006</v>
      </c>
      <c r="V38" s="68">
        <f t="shared" si="12"/>
        <v>440975.3501934582</v>
      </c>
      <c r="W38" s="349">
        <v>3</v>
      </c>
      <c r="X38" s="68">
        <f t="shared" si="13"/>
        <v>187231.3945339667</v>
      </c>
      <c r="Y38" s="68">
        <f t="shared" si="4"/>
        <v>628206.74472742493</v>
      </c>
      <c r="Z38" s="69">
        <f t="shared" si="14"/>
        <v>1.7097783047396029</v>
      </c>
      <c r="AA38" s="350"/>
      <c r="AB38" s="68" t="str">
        <f t="shared" si="5"/>
        <v/>
      </c>
      <c r="AC38" s="351"/>
      <c r="AD38" s="93">
        <f t="shared" si="6"/>
        <v>628206.74472742493</v>
      </c>
      <c r="AE38" s="93" t="str">
        <f t="shared" si="7"/>
        <v/>
      </c>
      <c r="AF38" s="352"/>
      <c r="AG38" s="90">
        <f t="shared" si="15"/>
        <v>628206.74472742493</v>
      </c>
      <c r="AH38" s="10"/>
    </row>
    <row r="39" spans="1:34" ht="12" customHeight="1" x14ac:dyDescent="0.2">
      <c r="A39" s="65">
        <f t="shared" si="1"/>
        <v>25</v>
      </c>
      <c r="B39" s="345">
        <v>1</v>
      </c>
      <c r="C39" s="345" t="s">
        <v>45</v>
      </c>
      <c r="D39" s="346"/>
      <c r="E39" s="345">
        <v>3</v>
      </c>
      <c r="F39" s="345">
        <v>20</v>
      </c>
      <c r="G39" s="346"/>
      <c r="H39" s="347">
        <v>31705</v>
      </c>
      <c r="I39" s="347">
        <v>43131</v>
      </c>
      <c r="J39" s="232">
        <f t="shared" si="8"/>
        <v>38</v>
      </c>
      <c r="K39" s="232">
        <f t="shared" si="2"/>
        <v>5</v>
      </c>
      <c r="L39" s="232">
        <f t="shared" si="9"/>
        <v>7</v>
      </c>
      <c r="M39" s="232">
        <f t="shared" si="3"/>
        <v>2</v>
      </c>
      <c r="N39" s="348">
        <v>161240</v>
      </c>
      <c r="O39" s="348">
        <v>139420</v>
      </c>
      <c r="P39" s="348"/>
      <c r="Q39" s="348" t="s">
        <v>49</v>
      </c>
      <c r="R39" s="348"/>
      <c r="S39" s="348"/>
      <c r="T39" s="236">
        <f t="shared" si="10"/>
        <v>300660</v>
      </c>
      <c r="U39" s="236">
        <f t="shared" si="11"/>
        <v>300660</v>
      </c>
      <c r="V39" s="68">
        <f t="shared" si="12"/>
        <v>328045.80536805815</v>
      </c>
      <c r="W39" s="349">
        <v>3</v>
      </c>
      <c r="X39" s="68">
        <f t="shared" si="13"/>
        <v>139283.23563467723</v>
      </c>
      <c r="Y39" s="68">
        <f t="shared" si="4"/>
        <v>467329.04100273538</v>
      </c>
      <c r="Z39" s="69">
        <f t="shared" si="14"/>
        <v>1.5543439133996386</v>
      </c>
      <c r="AA39" s="350"/>
      <c r="AB39" s="68" t="str">
        <f t="shared" si="5"/>
        <v/>
      </c>
      <c r="AC39" s="351"/>
      <c r="AD39" s="93">
        <f t="shared" si="6"/>
        <v>467329.04100273538</v>
      </c>
      <c r="AE39" s="93" t="str">
        <f t="shared" si="7"/>
        <v/>
      </c>
      <c r="AF39" s="352"/>
      <c r="AG39" s="90">
        <f t="shared" si="15"/>
        <v>467329.04100273538</v>
      </c>
      <c r="AH39" s="10"/>
    </row>
    <row r="40" spans="1:34" ht="12" customHeight="1" x14ac:dyDescent="0.2">
      <c r="A40" s="65">
        <f t="shared" si="1"/>
        <v>26</v>
      </c>
      <c r="B40" s="345">
        <v>2</v>
      </c>
      <c r="C40" s="345" t="s">
        <v>46</v>
      </c>
      <c r="D40" s="346"/>
      <c r="E40" s="345">
        <v>3</v>
      </c>
      <c r="F40" s="345">
        <v>18</v>
      </c>
      <c r="G40" s="346"/>
      <c r="H40" s="347">
        <v>36786</v>
      </c>
      <c r="I40" s="347">
        <v>43555</v>
      </c>
      <c r="J40" s="232">
        <f t="shared" si="8"/>
        <v>24</v>
      </c>
      <c r="K40" s="232">
        <f t="shared" si="2"/>
        <v>6</v>
      </c>
      <c r="L40" s="232">
        <f t="shared" si="9"/>
        <v>6</v>
      </c>
      <c r="M40" s="232">
        <f t="shared" si="3"/>
        <v>0</v>
      </c>
      <c r="N40" s="348">
        <v>135740</v>
      </c>
      <c r="O40" s="348">
        <v>136080</v>
      </c>
      <c r="P40" s="348"/>
      <c r="Q40" s="348" t="s">
        <v>49</v>
      </c>
      <c r="R40" s="348"/>
      <c r="S40" s="348"/>
      <c r="T40" s="236">
        <f t="shared" si="10"/>
        <v>271820</v>
      </c>
      <c r="U40" s="236">
        <f t="shared" si="11"/>
        <v>271820</v>
      </c>
      <c r="V40" s="68">
        <f t="shared" si="12"/>
        <v>296578.8958130299</v>
      </c>
      <c r="W40" s="349">
        <v>3</v>
      </c>
      <c r="X40" s="68">
        <f t="shared" si="13"/>
        <v>125922.8667272599</v>
      </c>
      <c r="Y40" s="68">
        <f t="shared" si="4"/>
        <v>422501.76254028978</v>
      </c>
      <c r="Z40" s="69">
        <f t="shared" si="14"/>
        <v>1.5543439133996386</v>
      </c>
      <c r="AA40" s="350"/>
      <c r="AB40" s="68" t="str">
        <f t="shared" si="5"/>
        <v/>
      </c>
      <c r="AC40" s="351"/>
      <c r="AD40" s="93">
        <f t="shared" si="6"/>
        <v>422501.76254028978</v>
      </c>
      <c r="AE40" s="93" t="str">
        <f t="shared" si="7"/>
        <v/>
      </c>
      <c r="AF40" s="352"/>
      <c r="AG40" s="90">
        <f t="shared" si="15"/>
        <v>422501.76254028978</v>
      </c>
      <c r="AH40" s="10"/>
    </row>
    <row r="41" spans="1:34" ht="12" customHeight="1" x14ac:dyDescent="0.2">
      <c r="A41" s="65">
        <f t="shared" si="1"/>
        <v>27</v>
      </c>
      <c r="B41" s="345">
        <v>2</v>
      </c>
      <c r="C41" s="345" t="s">
        <v>47</v>
      </c>
      <c r="D41" s="346"/>
      <c r="E41" s="345">
        <v>3</v>
      </c>
      <c r="F41" s="345">
        <v>13</v>
      </c>
      <c r="G41" s="346"/>
      <c r="H41" s="347">
        <v>33690</v>
      </c>
      <c r="I41" s="347">
        <v>43921</v>
      </c>
      <c r="J41" s="232">
        <f t="shared" si="8"/>
        <v>33</v>
      </c>
      <c r="K41" s="232">
        <f t="shared" si="2"/>
        <v>0</v>
      </c>
      <c r="L41" s="232">
        <f t="shared" si="9"/>
        <v>5</v>
      </c>
      <c r="M41" s="232">
        <f t="shared" si="3"/>
        <v>0</v>
      </c>
      <c r="N41" s="348">
        <v>153740</v>
      </c>
      <c r="O41" s="348">
        <v>127730</v>
      </c>
      <c r="P41" s="348"/>
      <c r="Q41" s="348" t="s">
        <v>49</v>
      </c>
      <c r="R41" s="348"/>
      <c r="S41" s="348"/>
      <c r="T41" s="236">
        <f t="shared" si="10"/>
        <v>281470</v>
      </c>
      <c r="U41" s="236">
        <f t="shared" si="11"/>
        <v>281470</v>
      </c>
      <c r="V41" s="68">
        <f t="shared" si="12"/>
        <v>307107.87213778793</v>
      </c>
      <c r="W41" s="349">
        <v>3</v>
      </c>
      <c r="X41" s="68">
        <f t="shared" si="13"/>
        <v>130393.30916680835</v>
      </c>
      <c r="Y41" s="68">
        <f t="shared" si="4"/>
        <v>437501.18130459625</v>
      </c>
      <c r="Z41" s="69">
        <f t="shared" si="14"/>
        <v>1.5543439133996384</v>
      </c>
      <c r="AA41" s="350"/>
      <c r="AB41" s="68" t="str">
        <f t="shared" si="5"/>
        <v/>
      </c>
      <c r="AC41" s="351"/>
      <c r="AD41" s="93">
        <f t="shared" si="6"/>
        <v>437501.18130459625</v>
      </c>
      <c r="AE41" s="93" t="str">
        <f t="shared" si="7"/>
        <v/>
      </c>
      <c r="AF41" s="352"/>
      <c r="AG41" s="90">
        <f t="shared" si="15"/>
        <v>437501.18130459625</v>
      </c>
      <c r="AH41" s="10"/>
    </row>
    <row r="42" spans="1:34" ht="12" customHeight="1" x14ac:dyDescent="0.2">
      <c r="A42" s="65">
        <f t="shared" si="1"/>
        <v>28</v>
      </c>
      <c r="B42" s="345">
        <v>2</v>
      </c>
      <c r="C42" s="345" t="s">
        <v>48</v>
      </c>
      <c r="D42" s="346"/>
      <c r="E42" s="345">
        <v>6</v>
      </c>
      <c r="F42" s="345">
        <v>16</v>
      </c>
      <c r="G42" s="346" t="s">
        <v>101</v>
      </c>
      <c r="H42" s="347">
        <v>24528</v>
      </c>
      <c r="I42" s="347">
        <v>44074</v>
      </c>
      <c r="J42" s="232">
        <f t="shared" si="8"/>
        <v>58</v>
      </c>
      <c r="K42" s="232">
        <f t="shared" si="2"/>
        <v>1</v>
      </c>
      <c r="L42" s="232">
        <f t="shared" si="9"/>
        <v>4</v>
      </c>
      <c r="M42" s="232">
        <f t="shared" si="3"/>
        <v>7</v>
      </c>
      <c r="N42" s="348">
        <v>175240</v>
      </c>
      <c r="O42" s="348">
        <v>208120</v>
      </c>
      <c r="P42" s="348"/>
      <c r="Q42" s="348">
        <v>20000</v>
      </c>
      <c r="R42" s="348"/>
      <c r="S42" s="348"/>
      <c r="T42" s="236">
        <f t="shared" si="10"/>
        <v>403360</v>
      </c>
      <c r="U42" s="236">
        <f t="shared" si="11"/>
        <v>443696.00000000006</v>
      </c>
      <c r="V42" s="68">
        <f t="shared" si="12"/>
        <v>484110.32947045151</v>
      </c>
      <c r="W42" s="349">
        <v>3</v>
      </c>
      <c r="X42" s="68">
        <f t="shared" si="13"/>
        <v>205545.84752931466</v>
      </c>
      <c r="Y42" s="68">
        <f t="shared" si="4"/>
        <v>689656.17699976615</v>
      </c>
      <c r="Z42" s="69">
        <f t="shared" si="14"/>
        <v>1.7097783047396027</v>
      </c>
      <c r="AA42" s="350"/>
      <c r="AB42" s="68" t="str">
        <f t="shared" si="5"/>
        <v/>
      </c>
      <c r="AC42" s="351"/>
      <c r="AD42" s="93">
        <f t="shared" si="6"/>
        <v>689656.17699976615</v>
      </c>
      <c r="AE42" s="93" t="str">
        <f t="shared" si="7"/>
        <v/>
      </c>
      <c r="AF42" s="352"/>
      <c r="AG42" s="90">
        <f t="shared" si="15"/>
        <v>689656.17699976615</v>
      </c>
      <c r="AH42" s="10"/>
    </row>
    <row r="43" spans="1:34" ht="12" customHeight="1" x14ac:dyDescent="0.2">
      <c r="A43" s="65">
        <f t="shared" si="1"/>
        <v>29</v>
      </c>
      <c r="B43" s="345">
        <v>1</v>
      </c>
      <c r="C43" s="345" t="s">
        <v>56</v>
      </c>
      <c r="D43" s="346"/>
      <c r="E43" s="345">
        <v>6</v>
      </c>
      <c r="F43" s="345">
        <v>2</v>
      </c>
      <c r="G43" s="346"/>
      <c r="H43" s="347">
        <v>37580</v>
      </c>
      <c r="I43" s="347">
        <v>44423</v>
      </c>
      <c r="J43" s="232">
        <f t="shared" si="8"/>
        <v>22</v>
      </c>
      <c r="K43" s="232">
        <f t="shared" si="2"/>
        <v>4</v>
      </c>
      <c r="L43" s="232">
        <f t="shared" si="9"/>
        <v>3</v>
      </c>
      <c r="M43" s="232">
        <f t="shared" si="3"/>
        <v>7</v>
      </c>
      <c r="N43" s="348">
        <v>129540</v>
      </c>
      <c r="O43" s="348">
        <v>182360</v>
      </c>
      <c r="P43" s="348"/>
      <c r="Q43" s="348" t="s">
        <v>49</v>
      </c>
      <c r="R43" s="348"/>
      <c r="S43" s="348"/>
      <c r="T43" s="236">
        <f t="shared" si="10"/>
        <v>311900</v>
      </c>
      <c r="U43" s="236">
        <f t="shared" si="11"/>
        <v>311900</v>
      </c>
      <c r="V43" s="68">
        <f t="shared" si="12"/>
        <v>340309.60784373491</v>
      </c>
      <c r="W43" s="349">
        <v>3</v>
      </c>
      <c r="X43" s="68">
        <f t="shared" si="13"/>
        <v>144490.2587456124</v>
      </c>
      <c r="Y43" s="68">
        <f t="shared" si="4"/>
        <v>484799.86658934731</v>
      </c>
      <c r="Z43" s="69">
        <f t="shared" si="14"/>
        <v>1.5543439133996386</v>
      </c>
      <c r="AA43" s="350"/>
      <c r="AB43" s="68" t="str">
        <f t="shared" si="5"/>
        <v/>
      </c>
      <c r="AC43" s="351"/>
      <c r="AD43" s="93">
        <f t="shared" si="6"/>
        <v>484799.86658934731</v>
      </c>
      <c r="AE43" s="93" t="str">
        <f t="shared" si="7"/>
        <v/>
      </c>
      <c r="AF43" s="352"/>
      <c r="AG43" s="90">
        <f t="shared" si="15"/>
        <v>484799.86658934731</v>
      </c>
      <c r="AH43" s="10"/>
    </row>
    <row r="44" spans="1:34" ht="12" customHeight="1" x14ac:dyDescent="0.2">
      <c r="A44" s="65">
        <f t="shared" si="1"/>
        <v>30</v>
      </c>
      <c r="B44" s="345">
        <v>1</v>
      </c>
      <c r="C44" s="345" t="s">
        <v>57</v>
      </c>
      <c r="D44" s="346"/>
      <c r="E44" s="345">
        <v>6</v>
      </c>
      <c r="F44" s="345">
        <v>25</v>
      </c>
      <c r="G44" s="346"/>
      <c r="H44" s="347">
        <v>32480</v>
      </c>
      <c r="I44" s="347">
        <v>39721</v>
      </c>
      <c r="J44" s="232">
        <f t="shared" si="8"/>
        <v>36</v>
      </c>
      <c r="K44" s="232">
        <f t="shared" si="2"/>
        <v>3</v>
      </c>
      <c r="L44" s="232">
        <f t="shared" si="9"/>
        <v>16</v>
      </c>
      <c r="M44" s="232">
        <f t="shared" si="3"/>
        <v>6</v>
      </c>
      <c r="N44" s="348">
        <v>158240</v>
      </c>
      <c r="O44" s="348">
        <v>224680</v>
      </c>
      <c r="P44" s="348"/>
      <c r="Q44" s="348" t="s">
        <v>49</v>
      </c>
      <c r="R44" s="348"/>
      <c r="S44" s="348"/>
      <c r="T44" s="236">
        <f t="shared" si="10"/>
        <v>382920</v>
      </c>
      <c r="U44" s="236">
        <f t="shared" si="11"/>
        <v>382920</v>
      </c>
      <c r="V44" s="68">
        <f t="shared" si="12"/>
        <v>417798.50925143628</v>
      </c>
      <c r="W44" s="349">
        <v>3</v>
      </c>
      <c r="X44" s="68">
        <f t="shared" si="13"/>
        <v>177390.86206755339</v>
      </c>
      <c r="Y44" s="68">
        <f t="shared" si="4"/>
        <v>595189.37131898967</v>
      </c>
      <c r="Z44" s="69">
        <f t="shared" si="14"/>
        <v>1.5543439133996388</v>
      </c>
      <c r="AA44" s="350"/>
      <c r="AB44" s="68" t="str">
        <f t="shared" si="5"/>
        <v/>
      </c>
      <c r="AC44" s="351"/>
      <c r="AD44" s="93">
        <f t="shared" si="6"/>
        <v>595189.37131898967</v>
      </c>
      <c r="AE44" s="93" t="str">
        <f t="shared" si="7"/>
        <v/>
      </c>
      <c r="AF44" s="352"/>
      <c r="AG44" s="90">
        <f t="shared" si="15"/>
        <v>595189.37131898967</v>
      </c>
      <c r="AH44" s="10"/>
    </row>
    <row r="45" spans="1:34" ht="12" customHeight="1" x14ac:dyDescent="0.2">
      <c r="A45" s="65">
        <f t="shared" si="1"/>
        <v>31</v>
      </c>
      <c r="B45" s="345">
        <v>1</v>
      </c>
      <c r="C45" s="345" t="s">
        <v>58</v>
      </c>
      <c r="D45" s="346" t="s">
        <v>54</v>
      </c>
      <c r="E45" s="345">
        <v>6</v>
      </c>
      <c r="F45" s="345">
        <v>2</v>
      </c>
      <c r="G45" s="346" t="s">
        <v>53</v>
      </c>
      <c r="H45" s="347">
        <v>32199</v>
      </c>
      <c r="I45" s="347">
        <v>42825</v>
      </c>
      <c r="J45" s="232">
        <f t="shared" si="8"/>
        <v>37</v>
      </c>
      <c r="K45" s="232">
        <f t="shared" si="2"/>
        <v>1</v>
      </c>
      <c r="L45" s="232">
        <f t="shared" si="9"/>
        <v>8</v>
      </c>
      <c r="M45" s="232">
        <f t="shared" si="3"/>
        <v>0</v>
      </c>
      <c r="N45" s="348">
        <v>159740</v>
      </c>
      <c r="O45" s="348">
        <v>182360</v>
      </c>
      <c r="P45" s="348"/>
      <c r="Q45" s="348">
        <v>50000</v>
      </c>
      <c r="R45" s="348"/>
      <c r="S45" s="348"/>
      <c r="T45" s="236">
        <f t="shared" si="10"/>
        <v>392100</v>
      </c>
      <c r="U45" s="236">
        <f t="shared" si="11"/>
        <v>450914.99999999994</v>
      </c>
      <c r="V45" s="68">
        <f t="shared" si="12"/>
        <v>491986.87662987399</v>
      </c>
      <c r="W45" s="349">
        <v>3</v>
      </c>
      <c r="X45" s="68">
        <f t="shared" si="13"/>
        <v>208890.10908072395</v>
      </c>
      <c r="Y45" s="68">
        <f t="shared" si="4"/>
        <v>700876.98571059795</v>
      </c>
      <c r="Z45" s="69">
        <f t="shared" si="14"/>
        <v>1.787495500409584</v>
      </c>
      <c r="AA45" s="350"/>
      <c r="AB45" s="68" t="str">
        <f t="shared" si="5"/>
        <v/>
      </c>
      <c r="AC45" s="351"/>
      <c r="AD45" s="93">
        <f t="shared" si="6"/>
        <v>700876.98571059795</v>
      </c>
      <c r="AE45" s="93" t="str">
        <f t="shared" si="7"/>
        <v/>
      </c>
      <c r="AF45" s="352"/>
      <c r="AG45" s="90">
        <f t="shared" si="15"/>
        <v>700876.98571059795</v>
      </c>
      <c r="AH45" s="10"/>
    </row>
    <row r="46" spans="1:34" ht="12" customHeight="1" x14ac:dyDescent="0.2">
      <c r="A46" s="65">
        <f t="shared" si="1"/>
        <v>32</v>
      </c>
      <c r="B46" s="345">
        <v>1</v>
      </c>
      <c r="C46" s="345" t="s">
        <v>59</v>
      </c>
      <c r="D46" s="346" t="s">
        <v>54</v>
      </c>
      <c r="E46" s="345">
        <v>6</v>
      </c>
      <c r="F46" s="345">
        <v>18</v>
      </c>
      <c r="G46" s="346" t="s">
        <v>53</v>
      </c>
      <c r="H46" s="347">
        <v>33715</v>
      </c>
      <c r="I46" s="347">
        <v>43616</v>
      </c>
      <c r="J46" s="232">
        <f t="shared" si="8"/>
        <v>32</v>
      </c>
      <c r="K46" s="232">
        <f t="shared" si="2"/>
        <v>11</v>
      </c>
      <c r="L46" s="232">
        <f t="shared" si="9"/>
        <v>5</v>
      </c>
      <c r="M46" s="232">
        <f t="shared" si="3"/>
        <v>10</v>
      </c>
      <c r="N46" s="348">
        <v>152240</v>
      </c>
      <c r="O46" s="348">
        <v>211800</v>
      </c>
      <c r="P46" s="348"/>
      <c r="Q46" s="348">
        <v>50000</v>
      </c>
      <c r="R46" s="348"/>
      <c r="S46" s="348"/>
      <c r="T46" s="236">
        <f t="shared" si="10"/>
        <v>414040</v>
      </c>
      <c r="U46" s="236">
        <f t="shared" si="11"/>
        <v>476145.99999999994</v>
      </c>
      <c r="V46" s="68">
        <f t="shared" si="12"/>
        <v>519516.05814800569</v>
      </c>
      <c r="W46" s="349">
        <v>3</v>
      </c>
      <c r="X46" s="68">
        <f t="shared" si="13"/>
        <v>220578.57884157856</v>
      </c>
      <c r="Y46" s="68">
        <f t="shared" si="4"/>
        <v>740094.63698958419</v>
      </c>
      <c r="Z46" s="69">
        <f t="shared" si="14"/>
        <v>1.787495500409584</v>
      </c>
      <c r="AA46" s="350"/>
      <c r="AB46" s="68" t="str">
        <f t="shared" si="5"/>
        <v/>
      </c>
      <c r="AC46" s="351"/>
      <c r="AD46" s="93">
        <f t="shared" si="6"/>
        <v>740094.63698958419</v>
      </c>
      <c r="AE46" s="93" t="str">
        <f t="shared" si="7"/>
        <v/>
      </c>
      <c r="AF46" s="352"/>
      <c r="AG46" s="90">
        <f t="shared" si="15"/>
        <v>740094.63698958419</v>
      </c>
      <c r="AH46" s="10"/>
    </row>
    <row r="47" spans="1:34" ht="12" customHeight="1" x14ac:dyDescent="0.2">
      <c r="A47" s="65">
        <f t="shared" ref="A47:A78" si="16">IF(C47="","",A46+1)</f>
        <v>33</v>
      </c>
      <c r="B47" s="345">
        <v>1</v>
      </c>
      <c r="C47" s="345" t="s">
        <v>60</v>
      </c>
      <c r="D47" s="346"/>
      <c r="E47" s="345">
        <v>5</v>
      </c>
      <c r="F47" s="345">
        <v>2</v>
      </c>
      <c r="G47" s="346" t="s">
        <v>102</v>
      </c>
      <c r="H47" s="347">
        <v>25007</v>
      </c>
      <c r="I47" s="347">
        <v>31841</v>
      </c>
      <c r="J47" s="232">
        <f t="shared" ref="J47:J78" si="17">IF(H47="","",DATEDIF(H47-1,$J$11,"Y"))</f>
        <v>56</v>
      </c>
      <c r="K47" s="232">
        <f t="shared" ref="K47:K78" si="18">IF(H47="","",DATEDIF(H47-1,$J$11,"YM"))</f>
        <v>9</v>
      </c>
      <c r="L47" s="232">
        <f t="shared" ref="L47:L78" si="19">IF(I47="","",DATEDIF(I47-1,$J$11,"Y"))</f>
        <v>38</v>
      </c>
      <c r="M47" s="232">
        <f t="shared" ref="M47:M78" si="20">IF(I47="","",DATEDIF(I47-1,$J$11,"YM"))</f>
        <v>0</v>
      </c>
      <c r="N47" s="348">
        <v>177240</v>
      </c>
      <c r="O47" s="348">
        <v>152860</v>
      </c>
      <c r="P47" s="348"/>
      <c r="Q47" s="348">
        <v>10000</v>
      </c>
      <c r="R47" s="348"/>
      <c r="S47" s="348"/>
      <c r="T47" s="236">
        <f t="shared" si="10"/>
        <v>340100</v>
      </c>
      <c r="U47" s="236">
        <f t="shared" si="11"/>
        <v>357105</v>
      </c>
      <c r="V47" s="68">
        <f t="shared" si="12"/>
        <v>389632.13372567156</v>
      </c>
      <c r="W47" s="349">
        <v>3</v>
      </c>
      <c r="X47" s="68">
        <f t="shared" si="13"/>
        <v>165431.84946890644</v>
      </c>
      <c r="Y47" s="68">
        <f t="shared" si="4"/>
        <v>555063.98319457797</v>
      </c>
      <c r="Z47" s="69">
        <f t="shared" si="14"/>
        <v>1.6320611090696207</v>
      </c>
      <c r="AA47" s="350"/>
      <c r="AB47" s="68" t="str">
        <f t="shared" si="5"/>
        <v/>
      </c>
      <c r="AC47" s="351"/>
      <c r="AD47" s="93">
        <f t="shared" si="6"/>
        <v>555063.98319457797</v>
      </c>
      <c r="AE47" s="93" t="str">
        <f t="shared" si="7"/>
        <v/>
      </c>
      <c r="AF47" s="352"/>
      <c r="AG47" s="90">
        <f t="shared" si="15"/>
        <v>555063.98319457797</v>
      </c>
      <c r="AH47" s="10"/>
    </row>
    <row r="48" spans="1:34" ht="12" customHeight="1" x14ac:dyDescent="0.2">
      <c r="A48" s="65">
        <f t="shared" si="16"/>
        <v>34</v>
      </c>
      <c r="B48" s="345">
        <v>1</v>
      </c>
      <c r="C48" s="345" t="s">
        <v>61</v>
      </c>
      <c r="D48" s="346" t="s">
        <v>54</v>
      </c>
      <c r="E48" s="345">
        <v>6</v>
      </c>
      <c r="F48" s="345">
        <v>6</v>
      </c>
      <c r="G48" s="346" t="s">
        <v>53</v>
      </c>
      <c r="H48" s="347">
        <v>29000</v>
      </c>
      <c r="I48" s="347">
        <v>36291</v>
      </c>
      <c r="J48" s="232">
        <f t="shared" si="17"/>
        <v>45</v>
      </c>
      <c r="K48" s="232">
        <f t="shared" si="18"/>
        <v>10</v>
      </c>
      <c r="L48" s="232">
        <f t="shared" si="19"/>
        <v>25</v>
      </c>
      <c r="M48" s="232">
        <f t="shared" si="20"/>
        <v>10</v>
      </c>
      <c r="N48" s="348">
        <v>171740</v>
      </c>
      <c r="O48" s="348">
        <v>189720</v>
      </c>
      <c r="P48" s="348"/>
      <c r="Q48" s="348">
        <v>50000</v>
      </c>
      <c r="R48" s="348"/>
      <c r="S48" s="348"/>
      <c r="T48" s="236">
        <f t="shared" si="10"/>
        <v>411460</v>
      </c>
      <c r="U48" s="236">
        <f t="shared" si="11"/>
        <v>473178.99999999994</v>
      </c>
      <c r="V48" s="68">
        <f t="shared" si="12"/>
        <v>516278.80708525365</v>
      </c>
      <c r="W48" s="349">
        <v>3</v>
      </c>
      <c r="X48" s="68">
        <f t="shared" si="13"/>
        <v>219204.09151327389</v>
      </c>
      <c r="Y48" s="68">
        <f t="shared" si="4"/>
        <v>735482.89859852754</v>
      </c>
      <c r="Z48" s="69">
        <f t="shared" si="14"/>
        <v>1.7874955004095843</v>
      </c>
      <c r="AA48" s="350"/>
      <c r="AB48" s="68" t="str">
        <f t="shared" si="5"/>
        <v/>
      </c>
      <c r="AC48" s="351"/>
      <c r="AD48" s="93">
        <f t="shared" si="6"/>
        <v>735482.89859852754</v>
      </c>
      <c r="AE48" s="93" t="str">
        <f t="shared" si="7"/>
        <v/>
      </c>
      <c r="AF48" s="352"/>
      <c r="AG48" s="90">
        <f t="shared" si="15"/>
        <v>735482.89859852754</v>
      </c>
      <c r="AH48" s="10"/>
    </row>
    <row r="49" spans="1:34" ht="12" customHeight="1" x14ac:dyDescent="0.2">
      <c r="A49" s="65">
        <f t="shared" si="16"/>
        <v>35</v>
      </c>
      <c r="B49" s="345">
        <v>1</v>
      </c>
      <c r="C49" s="345" t="s">
        <v>62</v>
      </c>
      <c r="D49" s="346"/>
      <c r="E49" s="345">
        <v>5</v>
      </c>
      <c r="F49" s="345">
        <v>8</v>
      </c>
      <c r="G49" s="346" t="s">
        <v>102</v>
      </c>
      <c r="H49" s="347">
        <v>29534</v>
      </c>
      <c r="I49" s="347">
        <v>37964</v>
      </c>
      <c r="J49" s="232">
        <f t="shared" si="17"/>
        <v>44</v>
      </c>
      <c r="K49" s="232">
        <f t="shared" si="18"/>
        <v>4</v>
      </c>
      <c r="L49" s="232">
        <f t="shared" si="19"/>
        <v>21</v>
      </c>
      <c r="M49" s="232">
        <f t="shared" si="20"/>
        <v>3</v>
      </c>
      <c r="N49" s="348">
        <v>170240</v>
      </c>
      <c r="O49" s="348">
        <v>163900</v>
      </c>
      <c r="P49" s="348"/>
      <c r="Q49" s="348">
        <v>10000</v>
      </c>
      <c r="R49" s="348"/>
      <c r="S49" s="348"/>
      <c r="T49" s="236">
        <f t="shared" si="10"/>
        <v>344140</v>
      </c>
      <c r="U49" s="236">
        <f t="shared" si="11"/>
        <v>361347</v>
      </c>
      <c r="V49" s="193">
        <f t="shared" si="12"/>
        <v>394260.51896604704</v>
      </c>
      <c r="W49" s="349">
        <v>3</v>
      </c>
      <c r="X49" s="68">
        <f t="shared" si="13"/>
        <v>167396.99110917217</v>
      </c>
      <c r="Y49" s="68">
        <f t="shared" si="4"/>
        <v>561657.51007521921</v>
      </c>
      <c r="Z49" s="69">
        <f t="shared" si="14"/>
        <v>1.6320611090696204</v>
      </c>
      <c r="AA49" s="350"/>
      <c r="AB49" s="68" t="str">
        <f t="shared" si="5"/>
        <v/>
      </c>
      <c r="AC49" s="351"/>
      <c r="AD49" s="93">
        <f t="shared" si="6"/>
        <v>561657.51007521921</v>
      </c>
      <c r="AE49" s="93" t="str">
        <f t="shared" si="7"/>
        <v/>
      </c>
      <c r="AF49" s="352"/>
      <c r="AG49" s="90">
        <f t="shared" si="15"/>
        <v>561657.51007521921</v>
      </c>
      <c r="AH49" s="10"/>
    </row>
    <row r="50" spans="1:34" ht="12" customHeight="1" x14ac:dyDescent="0.2">
      <c r="A50" s="65">
        <f t="shared" si="16"/>
        <v>36</v>
      </c>
      <c r="B50" s="345">
        <v>1</v>
      </c>
      <c r="C50" s="345" t="s">
        <v>63</v>
      </c>
      <c r="D50" s="346"/>
      <c r="E50" s="345">
        <v>4</v>
      </c>
      <c r="F50" s="345">
        <v>23</v>
      </c>
      <c r="G50" s="346"/>
      <c r="H50" s="347">
        <v>29068</v>
      </c>
      <c r="I50" s="347">
        <v>38117</v>
      </c>
      <c r="J50" s="232">
        <f t="shared" si="17"/>
        <v>45</v>
      </c>
      <c r="K50" s="232">
        <f t="shared" si="18"/>
        <v>8</v>
      </c>
      <c r="L50" s="232">
        <f t="shared" si="19"/>
        <v>20</v>
      </c>
      <c r="M50" s="232">
        <f t="shared" si="20"/>
        <v>10</v>
      </c>
      <c r="N50" s="348">
        <v>171740</v>
      </c>
      <c r="O50" s="348">
        <v>163440</v>
      </c>
      <c r="P50" s="348"/>
      <c r="Q50" s="348" t="s">
        <v>49</v>
      </c>
      <c r="R50" s="348"/>
      <c r="S50" s="348"/>
      <c r="T50" s="236">
        <f t="shared" si="10"/>
        <v>335180</v>
      </c>
      <c r="U50" s="236">
        <f t="shared" si="11"/>
        <v>335180</v>
      </c>
      <c r="V50" s="193">
        <f t="shared" si="12"/>
        <v>365710.0812986953</v>
      </c>
      <c r="W50" s="349">
        <v>3</v>
      </c>
      <c r="X50" s="68">
        <f t="shared" si="13"/>
        <v>155274.91159459559</v>
      </c>
      <c r="Y50" s="68">
        <f t="shared" si="4"/>
        <v>520984.99289329088</v>
      </c>
      <c r="Z50" s="69">
        <f t="shared" si="14"/>
        <v>1.5543439133996386</v>
      </c>
      <c r="AA50" s="350"/>
      <c r="AB50" s="68" t="str">
        <f t="shared" si="5"/>
        <v/>
      </c>
      <c r="AC50" s="351"/>
      <c r="AD50" s="93">
        <f t="shared" si="6"/>
        <v>520984.99289329088</v>
      </c>
      <c r="AE50" s="93" t="str">
        <f t="shared" si="7"/>
        <v/>
      </c>
      <c r="AF50" s="352"/>
      <c r="AG50" s="90">
        <f t="shared" si="15"/>
        <v>520984.99289329088</v>
      </c>
      <c r="AH50" s="10"/>
    </row>
    <row r="51" spans="1:34" ht="11.25" customHeight="1" x14ac:dyDescent="0.2">
      <c r="A51" s="65">
        <f t="shared" si="16"/>
        <v>37</v>
      </c>
      <c r="B51" s="345">
        <v>1</v>
      </c>
      <c r="C51" s="345" t="s">
        <v>64</v>
      </c>
      <c r="D51" s="346"/>
      <c r="E51" s="345">
        <v>4</v>
      </c>
      <c r="F51" s="345">
        <v>19</v>
      </c>
      <c r="G51" s="346"/>
      <c r="H51" s="347">
        <v>29671</v>
      </c>
      <c r="I51" s="347">
        <v>38119</v>
      </c>
      <c r="J51" s="232">
        <f t="shared" si="17"/>
        <v>44</v>
      </c>
      <c r="K51" s="232">
        <f t="shared" si="18"/>
        <v>0</v>
      </c>
      <c r="L51" s="232">
        <f t="shared" si="19"/>
        <v>20</v>
      </c>
      <c r="M51" s="232">
        <f t="shared" si="20"/>
        <v>10</v>
      </c>
      <c r="N51" s="348">
        <v>170240</v>
      </c>
      <c r="O51" s="348">
        <v>159250</v>
      </c>
      <c r="P51" s="348"/>
      <c r="Q51" s="348" t="s">
        <v>49</v>
      </c>
      <c r="R51" s="348"/>
      <c r="S51" s="348"/>
      <c r="T51" s="236">
        <f t="shared" si="10"/>
        <v>329490</v>
      </c>
      <c r="U51" s="236">
        <f t="shared" si="11"/>
        <v>329490</v>
      </c>
      <c r="V51" s="193">
        <f t="shared" si="12"/>
        <v>359501.80406679132</v>
      </c>
      <c r="W51" s="349">
        <v>3</v>
      </c>
      <c r="X51" s="193">
        <f t="shared" si="13"/>
        <v>152638.97195925564</v>
      </c>
      <c r="Y51" s="68">
        <f t="shared" si="4"/>
        <v>512140.77602604695</v>
      </c>
      <c r="Z51" s="69">
        <f t="shared" si="14"/>
        <v>1.5543439133996386</v>
      </c>
      <c r="AA51" s="353"/>
      <c r="AB51" s="68" t="str">
        <f t="shared" si="5"/>
        <v/>
      </c>
      <c r="AC51" s="351"/>
      <c r="AD51" s="93">
        <f t="shared" si="6"/>
        <v>512140.77602604695</v>
      </c>
      <c r="AE51" s="93" t="str">
        <f t="shared" si="7"/>
        <v/>
      </c>
      <c r="AF51" s="352"/>
      <c r="AG51" s="90">
        <f t="shared" si="15"/>
        <v>512140.77602604695</v>
      </c>
      <c r="AH51" s="10"/>
    </row>
    <row r="52" spans="1:34" ht="11.25" customHeight="1" x14ac:dyDescent="0.2">
      <c r="A52" s="65">
        <f t="shared" si="16"/>
        <v>38</v>
      </c>
      <c r="B52" s="345">
        <v>1</v>
      </c>
      <c r="C52" s="345" t="s">
        <v>65</v>
      </c>
      <c r="D52" s="346"/>
      <c r="E52" s="345">
        <v>4</v>
      </c>
      <c r="F52" s="345">
        <v>21</v>
      </c>
      <c r="G52" s="346"/>
      <c r="H52" s="347">
        <v>29414</v>
      </c>
      <c r="I52" s="347">
        <v>38797</v>
      </c>
      <c r="J52" s="232">
        <f t="shared" si="17"/>
        <v>44</v>
      </c>
      <c r="K52" s="232">
        <f t="shared" si="18"/>
        <v>8</v>
      </c>
      <c r="L52" s="232">
        <f t="shared" si="19"/>
        <v>19</v>
      </c>
      <c r="M52" s="232">
        <f t="shared" si="20"/>
        <v>0</v>
      </c>
      <c r="N52" s="348">
        <v>170240</v>
      </c>
      <c r="O52" s="348">
        <v>161760</v>
      </c>
      <c r="P52" s="348"/>
      <c r="Q52" s="348" t="s">
        <v>49</v>
      </c>
      <c r="R52" s="348"/>
      <c r="S52" s="348"/>
      <c r="T52" s="236">
        <f t="shared" si="10"/>
        <v>332000</v>
      </c>
      <c r="U52" s="236">
        <f t="shared" si="11"/>
        <v>332000</v>
      </c>
      <c r="V52" s="193">
        <f t="shared" si="12"/>
        <v>362240.42899685795</v>
      </c>
      <c r="W52" s="349">
        <v>3</v>
      </c>
      <c r="X52" s="193">
        <f t="shared" si="13"/>
        <v>153801.75025182212</v>
      </c>
      <c r="Y52" s="68">
        <f t="shared" si="4"/>
        <v>516042.17924868007</v>
      </c>
      <c r="Z52" s="69">
        <f t="shared" si="14"/>
        <v>1.5543439133996388</v>
      </c>
      <c r="AA52" s="353"/>
      <c r="AB52" s="68" t="str">
        <f t="shared" si="5"/>
        <v/>
      </c>
      <c r="AC52" s="351"/>
      <c r="AD52" s="93">
        <f t="shared" si="6"/>
        <v>516042.17924868007</v>
      </c>
      <c r="AE52" s="93" t="str">
        <f t="shared" si="7"/>
        <v/>
      </c>
      <c r="AF52" s="352"/>
      <c r="AG52" s="90">
        <f t="shared" si="15"/>
        <v>516042.17924868007</v>
      </c>
      <c r="AH52" s="10"/>
    </row>
    <row r="53" spans="1:34" ht="11.25" customHeight="1" x14ac:dyDescent="0.2">
      <c r="A53" s="65">
        <f t="shared" si="16"/>
        <v>39</v>
      </c>
      <c r="B53" s="345">
        <v>1</v>
      </c>
      <c r="C53" s="345" t="s">
        <v>66</v>
      </c>
      <c r="D53" s="346"/>
      <c r="E53" s="345">
        <v>4</v>
      </c>
      <c r="F53" s="345">
        <v>21</v>
      </c>
      <c r="G53" s="346"/>
      <c r="H53" s="347">
        <v>29840</v>
      </c>
      <c r="I53" s="347">
        <v>38800</v>
      </c>
      <c r="J53" s="232">
        <f t="shared" si="17"/>
        <v>43</v>
      </c>
      <c r="K53" s="232">
        <f t="shared" si="18"/>
        <v>6</v>
      </c>
      <c r="L53" s="232">
        <f t="shared" si="19"/>
        <v>19</v>
      </c>
      <c r="M53" s="232">
        <f t="shared" si="20"/>
        <v>0</v>
      </c>
      <c r="N53" s="348">
        <v>168740</v>
      </c>
      <c r="O53" s="348">
        <v>161760</v>
      </c>
      <c r="P53" s="348"/>
      <c r="Q53" s="348" t="s">
        <v>49</v>
      </c>
      <c r="R53" s="348"/>
      <c r="S53" s="348"/>
      <c r="T53" s="236">
        <f t="shared" si="10"/>
        <v>330500</v>
      </c>
      <c r="U53" s="236">
        <f t="shared" si="11"/>
        <v>330500</v>
      </c>
      <c r="V53" s="193">
        <f t="shared" si="12"/>
        <v>360603.800552595</v>
      </c>
      <c r="W53" s="349">
        <v>3</v>
      </c>
      <c r="X53" s="193">
        <f t="shared" si="13"/>
        <v>153106.86282598556</v>
      </c>
      <c r="Y53" s="68">
        <f t="shared" si="4"/>
        <v>513710.66337858059</v>
      </c>
      <c r="Z53" s="69">
        <f t="shared" si="14"/>
        <v>1.5543439133996386</v>
      </c>
      <c r="AA53" s="353"/>
      <c r="AB53" s="68" t="str">
        <f t="shared" si="5"/>
        <v/>
      </c>
      <c r="AC53" s="351"/>
      <c r="AD53" s="93">
        <f t="shared" si="6"/>
        <v>513710.66337858059</v>
      </c>
      <c r="AE53" s="93" t="str">
        <f t="shared" si="7"/>
        <v/>
      </c>
      <c r="AF53" s="352"/>
      <c r="AG53" s="90">
        <f t="shared" si="15"/>
        <v>513710.66337858059</v>
      </c>
      <c r="AH53" s="10"/>
    </row>
    <row r="54" spans="1:34" ht="11.25" customHeight="1" x14ac:dyDescent="0.2">
      <c r="A54" s="65">
        <f t="shared" si="16"/>
        <v>40</v>
      </c>
      <c r="B54" s="345">
        <v>1</v>
      </c>
      <c r="C54" s="345" t="s">
        <v>67</v>
      </c>
      <c r="D54" s="346"/>
      <c r="E54" s="345">
        <v>3</v>
      </c>
      <c r="F54" s="345">
        <v>23</v>
      </c>
      <c r="G54" s="346"/>
      <c r="H54" s="347">
        <v>32579</v>
      </c>
      <c r="I54" s="347">
        <v>39891</v>
      </c>
      <c r="J54" s="232">
        <f t="shared" si="17"/>
        <v>36</v>
      </c>
      <c r="K54" s="232">
        <f t="shared" si="18"/>
        <v>0</v>
      </c>
      <c r="L54" s="232">
        <f t="shared" si="19"/>
        <v>16</v>
      </c>
      <c r="M54" s="232">
        <f t="shared" si="20"/>
        <v>0</v>
      </c>
      <c r="N54" s="348">
        <v>158240</v>
      </c>
      <c r="O54" s="348">
        <v>141940</v>
      </c>
      <c r="P54" s="348"/>
      <c r="Q54" s="348" t="s">
        <v>49</v>
      </c>
      <c r="R54" s="348"/>
      <c r="S54" s="348"/>
      <c r="T54" s="236">
        <f t="shared" si="10"/>
        <v>300180</v>
      </c>
      <c r="U54" s="236">
        <f t="shared" si="11"/>
        <v>300180</v>
      </c>
      <c r="V54" s="193">
        <f t="shared" si="12"/>
        <v>327522.08426589402</v>
      </c>
      <c r="W54" s="349">
        <v>3</v>
      </c>
      <c r="X54" s="193">
        <f t="shared" si="13"/>
        <v>139060.87165840951</v>
      </c>
      <c r="Y54" s="68">
        <f t="shared" si="4"/>
        <v>466582.9559243035</v>
      </c>
      <c r="Z54" s="69">
        <f t="shared" si="14"/>
        <v>1.5543439133996386</v>
      </c>
      <c r="AA54" s="353"/>
      <c r="AB54" s="68" t="str">
        <f t="shared" si="5"/>
        <v/>
      </c>
      <c r="AC54" s="351"/>
      <c r="AD54" s="93">
        <f t="shared" si="6"/>
        <v>466582.9559243035</v>
      </c>
      <c r="AE54" s="93" t="str">
        <f t="shared" si="7"/>
        <v/>
      </c>
      <c r="AF54" s="352"/>
      <c r="AG54" s="90">
        <f t="shared" si="15"/>
        <v>466582.9559243035</v>
      </c>
      <c r="AH54" s="10"/>
    </row>
    <row r="55" spans="1:34" ht="11.25" customHeight="1" x14ac:dyDescent="0.2">
      <c r="A55" s="65">
        <f t="shared" si="16"/>
        <v>41</v>
      </c>
      <c r="B55" s="345">
        <v>2</v>
      </c>
      <c r="C55" s="345" t="s">
        <v>68</v>
      </c>
      <c r="D55" s="346"/>
      <c r="E55" s="345">
        <v>2</v>
      </c>
      <c r="F55" s="345">
        <v>19</v>
      </c>
      <c r="G55" s="346"/>
      <c r="H55" s="347">
        <v>33118</v>
      </c>
      <c r="I55" s="347">
        <v>39875</v>
      </c>
      <c r="J55" s="232">
        <f t="shared" si="17"/>
        <v>34</v>
      </c>
      <c r="K55" s="232">
        <f t="shared" si="18"/>
        <v>7</v>
      </c>
      <c r="L55" s="232">
        <f t="shared" si="19"/>
        <v>16</v>
      </c>
      <c r="M55" s="232">
        <f t="shared" si="20"/>
        <v>0</v>
      </c>
      <c r="N55" s="348">
        <v>155240</v>
      </c>
      <c r="O55" s="348">
        <v>117600</v>
      </c>
      <c r="P55" s="348"/>
      <c r="Q55" s="348" t="s">
        <v>49</v>
      </c>
      <c r="R55" s="348"/>
      <c r="S55" s="348"/>
      <c r="T55" s="236">
        <f t="shared" si="10"/>
        <v>272840</v>
      </c>
      <c r="U55" s="236">
        <f t="shared" si="11"/>
        <v>272840</v>
      </c>
      <c r="V55" s="193">
        <f t="shared" si="12"/>
        <v>297691.80315512867</v>
      </c>
      <c r="W55" s="349">
        <v>3</v>
      </c>
      <c r="X55" s="193">
        <f t="shared" si="13"/>
        <v>126395.39017682875</v>
      </c>
      <c r="Y55" s="68">
        <f t="shared" si="4"/>
        <v>424087.19333195745</v>
      </c>
      <c r="Z55" s="69">
        <f t="shared" si="14"/>
        <v>1.5543439133996388</v>
      </c>
      <c r="AA55" s="353"/>
      <c r="AB55" s="68" t="str">
        <f t="shared" si="5"/>
        <v/>
      </c>
      <c r="AC55" s="351"/>
      <c r="AD55" s="93">
        <f t="shared" si="6"/>
        <v>424087.19333195745</v>
      </c>
      <c r="AE55" s="93" t="str">
        <f t="shared" si="7"/>
        <v/>
      </c>
      <c r="AF55" s="352"/>
      <c r="AG55" s="90">
        <f t="shared" si="15"/>
        <v>424087.19333195745</v>
      </c>
      <c r="AH55" s="10"/>
    </row>
    <row r="56" spans="1:34" ht="11.25" customHeight="1" x14ac:dyDescent="0.2">
      <c r="A56" s="65">
        <f t="shared" si="16"/>
        <v>42</v>
      </c>
      <c r="B56" s="345">
        <v>2</v>
      </c>
      <c r="C56" s="345" t="s">
        <v>69</v>
      </c>
      <c r="D56" s="346" t="s">
        <v>54</v>
      </c>
      <c r="E56" s="345">
        <v>8</v>
      </c>
      <c r="F56" s="345">
        <v>33</v>
      </c>
      <c r="G56" s="346" t="s">
        <v>53</v>
      </c>
      <c r="H56" s="347">
        <v>24490</v>
      </c>
      <c r="I56" s="347">
        <v>27825</v>
      </c>
      <c r="J56" s="232">
        <f t="shared" si="17"/>
        <v>58</v>
      </c>
      <c r="K56" s="232">
        <f t="shared" si="18"/>
        <v>2</v>
      </c>
      <c r="L56" s="232">
        <f t="shared" si="19"/>
        <v>49</v>
      </c>
      <c r="M56" s="232">
        <f t="shared" si="20"/>
        <v>0</v>
      </c>
      <c r="N56" s="348">
        <v>175240</v>
      </c>
      <c r="O56" s="348">
        <v>320860</v>
      </c>
      <c r="P56" s="348"/>
      <c r="Q56" s="348">
        <v>50000</v>
      </c>
      <c r="R56" s="348"/>
      <c r="S56" s="348"/>
      <c r="T56" s="236">
        <f t="shared" si="10"/>
        <v>546100</v>
      </c>
      <c r="U56" s="236">
        <f t="shared" si="11"/>
        <v>628015</v>
      </c>
      <c r="V56" s="193">
        <f t="shared" si="12"/>
        <v>685218.14161584864</v>
      </c>
      <c r="W56" s="349">
        <v>3</v>
      </c>
      <c r="X56" s="193">
        <f t="shared" si="13"/>
        <v>290933.15115782549</v>
      </c>
      <c r="Y56" s="68">
        <f t="shared" si="4"/>
        <v>976151.29277367413</v>
      </c>
      <c r="Z56" s="69">
        <f t="shared" si="14"/>
        <v>1.7874955004095845</v>
      </c>
      <c r="AA56" s="353"/>
      <c r="AB56" s="68" t="str">
        <f t="shared" si="5"/>
        <v/>
      </c>
      <c r="AC56" s="351"/>
      <c r="AD56" s="93">
        <f t="shared" si="6"/>
        <v>976151.29277367413</v>
      </c>
      <c r="AE56" s="93" t="str">
        <f t="shared" si="7"/>
        <v/>
      </c>
      <c r="AF56" s="352"/>
      <c r="AG56" s="90">
        <f t="shared" si="15"/>
        <v>976151.29277367413</v>
      </c>
      <c r="AH56" s="10"/>
    </row>
    <row r="57" spans="1:34" ht="11.25" customHeight="1" x14ac:dyDescent="0.2">
      <c r="A57" s="65">
        <f t="shared" si="16"/>
        <v>43</v>
      </c>
      <c r="B57" s="345">
        <v>1</v>
      </c>
      <c r="C57" s="345" t="s">
        <v>70</v>
      </c>
      <c r="D57" s="346" t="s">
        <v>54</v>
      </c>
      <c r="E57" s="345">
        <v>6</v>
      </c>
      <c r="F57" s="345">
        <v>29</v>
      </c>
      <c r="G57" s="346" t="s">
        <v>53</v>
      </c>
      <c r="H57" s="347">
        <v>24928</v>
      </c>
      <c r="I57" s="347">
        <v>34030</v>
      </c>
      <c r="J57" s="232">
        <f t="shared" si="17"/>
        <v>57</v>
      </c>
      <c r="K57" s="232">
        <f t="shared" si="18"/>
        <v>0</v>
      </c>
      <c r="L57" s="232">
        <f t="shared" si="19"/>
        <v>32</v>
      </c>
      <c r="M57" s="232">
        <f t="shared" si="20"/>
        <v>1</v>
      </c>
      <c r="N57" s="348">
        <v>176240</v>
      </c>
      <c r="O57" s="348">
        <v>232040</v>
      </c>
      <c r="P57" s="348"/>
      <c r="Q57" s="348">
        <v>50000</v>
      </c>
      <c r="R57" s="348"/>
      <c r="S57" s="348"/>
      <c r="T57" s="236">
        <f t="shared" si="10"/>
        <v>458280</v>
      </c>
      <c r="U57" s="236">
        <f t="shared" si="11"/>
        <v>527022</v>
      </c>
      <c r="V57" s="193">
        <f t="shared" si="12"/>
        <v>575026.13063488575</v>
      </c>
      <c r="W57" s="349">
        <v>3</v>
      </c>
      <c r="X57" s="193">
        <f t="shared" si="13"/>
        <v>244147.30729281867</v>
      </c>
      <c r="Y57" s="68">
        <f t="shared" si="4"/>
        <v>819173.43792770442</v>
      </c>
      <c r="Z57" s="69">
        <f t="shared" si="14"/>
        <v>1.7874955004095845</v>
      </c>
      <c r="AA57" s="353"/>
      <c r="AB57" s="68" t="str">
        <f t="shared" si="5"/>
        <v/>
      </c>
      <c r="AC57" s="351"/>
      <c r="AD57" s="93">
        <f t="shared" si="6"/>
        <v>819173.43792770442</v>
      </c>
      <c r="AE57" s="93" t="str">
        <f t="shared" si="7"/>
        <v/>
      </c>
      <c r="AF57" s="352"/>
      <c r="AG57" s="90">
        <f t="shared" si="15"/>
        <v>819173.43792770442</v>
      </c>
      <c r="AH57" s="10"/>
    </row>
    <row r="58" spans="1:34" ht="11.25" customHeight="1" x14ac:dyDescent="0.2">
      <c r="A58" s="65">
        <f t="shared" si="16"/>
        <v>44</v>
      </c>
      <c r="B58" s="345">
        <v>1</v>
      </c>
      <c r="C58" s="345" t="s">
        <v>71</v>
      </c>
      <c r="D58" s="346"/>
      <c r="E58" s="345">
        <v>5</v>
      </c>
      <c r="F58" s="345">
        <v>13</v>
      </c>
      <c r="G58" s="346" t="s">
        <v>101</v>
      </c>
      <c r="H58" s="347">
        <v>24114</v>
      </c>
      <c r="I58" s="347">
        <v>30747</v>
      </c>
      <c r="J58" s="232">
        <f t="shared" si="17"/>
        <v>59</v>
      </c>
      <c r="K58" s="232">
        <f t="shared" si="18"/>
        <v>2</v>
      </c>
      <c r="L58" s="232">
        <f t="shared" si="19"/>
        <v>41</v>
      </c>
      <c r="M58" s="232">
        <f t="shared" si="20"/>
        <v>0</v>
      </c>
      <c r="N58" s="348">
        <v>174240</v>
      </c>
      <c r="O58" s="348">
        <v>173100</v>
      </c>
      <c r="P58" s="348"/>
      <c r="Q58" s="348">
        <v>20000</v>
      </c>
      <c r="R58" s="348"/>
      <c r="S58" s="348"/>
      <c r="T58" s="236">
        <f t="shared" si="10"/>
        <v>367340</v>
      </c>
      <c r="U58" s="236">
        <f t="shared" si="11"/>
        <v>404074.00000000006</v>
      </c>
      <c r="V58" s="193">
        <f t="shared" si="12"/>
        <v>440879.33465806145</v>
      </c>
      <c r="W58" s="349">
        <v>3</v>
      </c>
      <c r="X58" s="193">
        <f t="shared" si="13"/>
        <v>187190.62780498428</v>
      </c>
      <c r="Y58" s="68">
        <f t="shared" si="4"/>
        <v>628069.96246304573</v>
      </c>
      <c r="Z58" s="69">
        <f t="shared" si="14"/>
        <v>1.7097783047396029</v>
      </c>
      <c r="AA58" s="353"/>
      <c r="AB58" s="68" t="str">
        <f t="shared" si="5"/>
        <v/>
      </c>
      <c r="AC58" s="351"/>
      <c r="AD58" s="93">
        <f t="shared" si="6"/>
        <v>628069.96246304573</v>
      </c>
      <c r="AE58" s="93" t="str">
        <f t="shared" si="7"/>
        <v/>
      </c>
      <c r="AF58" s="352"/>
      <c r="AG58" s="90">
        <f t="shared" si="15"/>
        <v>628069.96246304573</v>
      </c>
      <c r="AH58" s="10"/>
    </row>
    <row r="59" spans="1:34" ht="11.25" customHeight="1" x14ac:dyDescent="0.2">
      <c r="A59" s="65">
        <f t="shared" si="16"/>
        <v>45</v>
      </c>
      <c r="B59" s="345">
        <v>1</v>
      </c>
      <c r="C59" s="345" t="s">
        <v>72</v>
      </c>
      <c r="D59" s="346"/>
      <c r="E59" s="345">
        <v>5</v>
      </c>
      <c r="F59" s="345">
        <v>21</v>
      </c>
      <c r="G59" s="346" t="s">
        <v>102</v>
      </c>
      <c r="H59" s="347">
        <v>27340</v>
      </c>
      <c r="I59" s="347">
        <v>35626</v>
      </c>
      <c r="J59" s="232">
        <f t="shared" si="17"/>
        <v>50</v>
      </c>
      <c r="K59" s="232">
        <f t="shared" si="18"/>
        <v>4</v>
      </c>
      <c r="L59" s="232">
        <f t="shared" si="19"/>
        <v>27</v>
      </c>
      <c r="M59" s="232">
        <f t="shared" si="20"/>
        <v>8</v>
      </c>
      <c r="N59" s="348">
        <v>179240</v>
      </c>
      <c r="O59" s="348">
        <v>187820</v>
      </c>
      <c r="P59" s="348"/>
      <c r="Q59" s="348">
        <v>10000</v>
      </c>
      <c r="R59" s="348"/>
      <c r="S59" s="348"/>
      <c r="T59" s="236">
        <f t="shared" si="10"/>
        <v>377060</v>
      </c>
      <c r="U59" s="236">
        <f t="shared" si="11"/>
        <v>395913</v>
      </c>
      <c r="V59" s="193">
        <f t="shared" si="12"/>
        <v>431974.98483564158</v>
      </c>
      <c r="W59" s="349">
        <v>3</v>
      </c>
      <c r="X59" s="193">
        <f t="shared" si="13"/>
        <v>183409.97695014952</v>
      </c>
      <c r="Y59" s="68">
        <f t="shared" si="4"/>
        <v>615384.96178579109</v>
      </c>
      <c r="Z59" s="69">
        <f t="shared" si="14"/>
        <v>1.6320611090696204</v>
      </c>
      <c r="AA59" s="353"/>
      <c r="AB59" s="68" t="str">
        <f t="shared" si="5"/>
        <v/>
      </c>
      <c r="AC59" s="351"/>
      <c r="AD59" s="93">
        <f t="shared" si="6"/>
        <v>615384.96178579109</v>
      </c>
      <c r="AE59" s="93" t="str">
        <f t="shared" si="7"/>
        <v/>
      </c>
      <c r="AF59" s="352"/>
      <c r="AG59" s="90">
        <f t="shared" si="15"/>
        <v>615384.96178579109</v>
      </c>
      <c r="AH59" s="10"/>
    </row>
    <row r="60" spans="1:34" x14ac:dyDescent="0.2">
      <c r="A60" s="65">
        <f t="shared" si="16"/>
        <v>46</v>
      </c>
      <c r="B60" s="345">
        <v>1</v>
      </c>
      <c r="C60" s="345" t="s">
        <v>73</v>
      </c>
      <c r="D60" s="346" t="s">
        <v>54</v>
      </c>
      <c r="E60" s="345">
        <v>6</v>
      </c>
      <c r="F60" s="345">
        <v>21</v>
      </c>
      <c r="G60" s="346" t="s">
        <v>53</v>
      </c>
      <c r="H60" s="347">
        <v>26675</v>
      </c>
      <c r="I60" s="347">
        <v>36606</v>
      </c>
      <c r="J60" s="232">
        <f t="shared" si="17"/>
        <v>52</v>
      </c>
      <c r="K60" s="232">
        <f t="shared" si="18"/>
        <v>2</v>
      </c>
      <c r="L60" s="232">
        <f t="shared" si="19"/>
        <v>25</v>
      </c>
      <c r="M60" s="232">
        <f t="shared" si="20"/>
        <v>0</v>
      </c>
      <c r="N60" s="348">
        <v>179240</v>
      </c>
      <c r="O60" s="348">
        <v>217320</v>
      </c>
      <c r="P60" s="348"/>
      <c r="Q60" s="348">
        <v>50000</v>
      </c>
      <c r="R60" s="348"/>
      <c r="S60" s="348"/>
      <c r="T60" s="236">
        <f t="shared" si="10"/>
        <v>446560</v>
      </c>
      <c r="U60" s="236">
        <f t="shared" si="11"/>
        <v>513543.99999999994</v>
      </c>
      <c r="V60" s="193">
        <f t="shared" si="12"/>
        <v>560320.47852036858</v>
      </c>
      <c r="W60" s="349">
        <v>3</v>
      </c>
      <c r="X60" s="193">
        <f t="shared" si="13"/>
        <v>237903.5121425353</v>
      </c>
      <c r="Y60" s="68">
        <f t="shared" si="4"/>
        <v>798223.99066290387</v>
      </c>
      <c r="Z60" s="69">
        <f t="shared" si="14"/>
        <v>1.787495500409584</v>
      </c>
      <c r="AA60" s="353"/>
      <c r="AB60" s="68" t="str">
        <f t="shared" si="5"/>
        <v/>
      </c>
      <c r="AC60" s="351"/>
      <c r="AD60" s="93">
        <f t="shared" si="6"/>
        <v>798223.99066290387</v>
      </c>
      <c r="AE60" s="93" t="str">
        <f t="shared" si="7"/>
        <v/>
      </c>
      <c r="AF60" s="352"/>
      <c r="AG60" s="90">
        <f t="shared" si="15"/>
        <v>798223.99066290387</v>
      </c>
      <c r="AH60" s="10"/>
    </row>
    <row r="61" spans="1:34" x14ac:dyDescent="0.2">
      <c r="A61" s="65">
        <f t="shared" si="16"/>
        <v>47</v>
      </c>
      <c r="B61" s="345">
        <v>1</v>
      </c>
      <c r="C61" s="345" t="s">
        <v>74</v>
      </c>
      <c r="D61" s="346"/>
      <c r="E61" s="345">
        <v>5</v>
      </c>
      <c r="F61" s="345">
        <v>25</v>
      </c>
      <c r="G61" s="346" t="s">
        <v>102</v>
      </c>
      <c r="H61" s="347">
        <v>29109</v>
      </c>
      <c r="I61" s="347">
        <v>36529</v>
      </c>
      <c r="J61" s="232">
        <f t="shared" si="17"/>
        <v>45</v>
      </c>
      <c r="K61" s="232">
        <f t="shared" si="18"/>
        <v>6</v>
      </c>
      <c r="L61" s="232">
        <f t="shared" si="19"/>
        <v>25</v>
      </c>
      <c r="M61" s="232">
        <f t="shared" si="20"/>
        <v>2</v>
      </c>
      <c r="N61" s="348">
        <v>171740</v>
      </c>
      <c r="O61" s="348">
        <v>195180</v>
      </c>
      <c r="P61" s="348"/>
      <c r="Q61" s="348">
        <v>10000</v>
      </c>
      <c r="R61" s="348"/>
      <c r="S61" s="348"/>
      <c r="T61" s="236">
        <f t="shared" si="10"/>
        <v>376920</v>
      </c>
      <c r="U61" s="236">
        <f t="shared" si="11"/>
        <v>395766</v>
      </c>
      <c r="V61" s="193">
        <f t="shared" si="12"/>
        <v>431814.59524810384</v>
      </c>
      <c r="W61" s="349">
        <v>3</v>
      </c>
      <c r="X61" s="193">
        <f t="shared" si="13"/>
        <v>183341.87798241756</v>
      </c>
      <c r="Y61" s="68">
        <f t="shared" si="4"/>
        <v>615156.47323052143</v>
      </c>
      <c r="Z61" s="69">
        <f t="shared" si="14"/>
        <v>1.6320611090696207</v>
      </c>
      <c r="AA61" s="353"/>
      <c r="AB61" s="68" t="str">
        <f t="shared" si="5"/>
        <v/>
      </c>
      <c r="AC61" s="351"/>
      <c r="AD61" s="93">
        <f t="shared" si="6"/>
        <v>615156.47323052143</v>
      </c>
      <c r="AE61" s="93" t="str">
        <f t="shared" si="7"/>
        <v/>
      </c>
      <c r="AF61" s="352"/>
      <c r="AG61" s="90">
        <f t="shared" si="15"/>
        <v>615156.47323052143</v>
      </c>
      <c r="AH61" s="10"/>
    </row>
    <row r="62" spans="1:34" x14ac:dyDescent="0.2">
      <c r="A62" s="65">
        <f t="shared" si="16"/>
        <v>48</v>
      </c>
      <c r="B62" s="345">
        <v>1</v>
      </c>
      <c r="C62" s="345" t="s">
        <v>75</v>
      </c>
      <c r="D62" s="346"/>
      <c r="E62" s="345">
        <v>5</v>
      </c>
      <c r="F62" s="345">
        <v>20</v>
      </c>
      <c r="G62" s="346" t="s">
        <v>102</v>
      </c>
      <c r="H62" s="347">
        <v>27804</v>
      </c>
      <c r="I62" s="347">
        <v>36529</v>
      </c>
      <c r="J62" s="232">
        <f t="shared" si="17"/>
        <v>49</v>
      </c>
      <c r="K62" s="232">
        <f t="shared" si="18"/>
        <v>1</v>
      </c>
      <c r="L62" s="232">
        <f t="shared" si="19"/>
        <v>25</v>
      </c>
      <c r="M62" s="232">
        <f t="shared" si="20"/>
        <v>2</v>
      </c>
      <c r="N62" s="348">
        <v>177740</v>
      </c>
      <c r="O62" s="348">
        <v>185980</v>
      </c>
      <c r="P62" s="348"/>
      <c r="Q62" s="348">
        <v>10000</v>
      </c>
      <c r="R62" s="348"/>
      <c r="S62" s="348"/>
      <c r="T62" s="236">
        <f t="shared" si="10"/>
        <v>373720</v>
      </c>
      <c r="U62" s="236">
        <f t="shared" si="11"/>
        <v>392406</v>
      </c>
      <c r="V62" s="193">
        <f t="shared" si="12"/>
        <v>428148.54753295489</v>
      </c>
      <c r="W62" s="349">
        <v>3</v>
      </c>
      <c r="X62" s="193">
        <f t="shared" si="13"/>
        <v>181785.3301485437</v>
      </c>
      <c r="Y62" s="68">
        <f t="shared" si="4"/>
        <v>609933.87768149865</v>
      </c>
      <c r="Z62" s="69">
        <f t="shared" si="14"/>
        <v>1.6320611090696207</v>
      </c>
      <c r="AA62" s="353"/>
      <c r="AB62" s="68" t="str">
        <f t="shared" si="5"/>
        <v/>
      </c>
      <c r="AC62" s="351"/>
      <c r="AD62" s="93">
        <f t="shared" si="6"/>
        <v>609933.87768149865</v>
      </c>
      <c r="AE62" s="93" t="str">
        <f t="shared" si="7"/>
        <v/>
      </c>
      <c r="AF62" s="352"/>
      <c r="AG62" s="90">
        <f t="shared" si="15"/>
        <v>609933.87768149865</v>
      </c>
      <c r="AH62" s="10"/>
    </row>
    <row r="63" spans="1:34" x14ac:dyDescent="0.2">
      <c r="A63" s="65">
        <f t="shared" si="16"/>
        <v>49</v>
      </c>
      <c r="B63" s="345">
        <v>1</v>
      </c>
      <c r="C63" s="345" t="s">
        <v>76</v>
      </c>
      <c r="D63" s="346" t="s">
        <v>54</v>
      </c>
      <c r="E63" s="345">
        <v>5</v>
      </c>
      <c r="F63" s="345">
        <v>18</v>
      </c>
      <c r="G63" s="346" t="s">
        <v>53</v>
      </c>
      <c r="H63" s="347">
        <v>29223</v>
      </c>
      <c r="I63" s="347">
        <v>38028</v>
      </c>
      <c r="J63" s="232">
        <f t="shared" si="17"/>
        <v>45</v>
      </c>
      <c r="K63" s="232">
        <f t="shared" si="18"/>
        <v>2</v>
      </c>
      <c r="L63" s="232">
        <f t="shared" si="19"/>
        <v>21</v>
      </c>
      <c r="M63" s="232">
        <f t="shared" si="20"/>
        <v>1</v>
      </c>
      <c r="N63" s="348">
        <v>171740</v>
      </c>
      <c r="O63" s="348">
        <v>182300</v>
      </c>
      <c r="P63" s="348"/>
      <c r="Q63" s="348">
        <v>50000</v>
      </c>
      <c r="R63" s="348"/>
      <c r="S63" s="348"/>
      <c r="T63" s="236">
        <f t="shared" si="10"/>
        <v>404040</v>
      </c>
      <c r="U63" s="236">
        <f t="shared" si="11"/>
        <v>464645.99999999994</v>
      </c>
      <c r="V63" s="193">
        <f t="shared" si="12"/>
        <v>506968.5734086567</v>
      </c>
      <c r="W63" s="349">
        <v>3</v>
      </c>
      <c r="X63" s="193">
        <f t="shared" si="13"/>
        <v>215251.1085768317</v>
      </c>
      <c r="Y63" s="68">
        <f t="shared" si="4"/>
        <v>722219.68198548839</v>
      </c>
      <c r="Z63" s="69">
        <f t="shared" si="14"/>
        <v>1.7874955004095843</v>
      </c>
      <c r="AA63" s="353"/>
      <c r="AB63" s="68" t="str">
        <f t="shared" si="5"/>
        <v/>
      </c>
      <c r="AC63" s="351"/>
      <c r="AD63" s="93">
        <f t="shared" si="6"/>
        <v>722219.68198548839</v>
      </c>
      <c r="AE63" s="93" t="str">
        <f t="shared" si="7"/>
        <v/>
      </c>
      <c r="AF63" s="352"/>
      <c r="AG63" s="90">
        <f t="shared" si="15"/>
        <v>722219.68198548839</v>
      </c>
      <c r="AH63" s="10"/>
    </row>
    <row r="64" spans="1:34" x14ac:dyDescent="0.2">
      <c r="A64" s="65">
        <f t="shared" si="16"/>
        <v>50</v>
      </c>
      <c r="B64" s="345">
        <v>1</v>
      </c>
      <c r="C64" s="345" t="s">
        <v>77</v>
      </c>
      <c r="D64" s="346"/>
      <c r="E64" s="345">
        <v>4</v>
      </c>
      <c r="F64" s="345">
        <v>13</v>
      </c>
      <c r="G64" s="346"/>
      <c r="H64" s="347">
        <v>28596</v>
      </c>
      <c r="I64" s="347">
        <v>38476</v>
      </c>
      <c r="J64" s="232">
        <f t="shared" si="17"/>
        <v>46</v>
      </c>
      <c r="K64" s="232">
        <f t="shared" si="18"/>
        <v>11</v>
      </c>
      <c r="L64" s="232">
        <f t="shared" si="19"/>
        <v>19</v>
      </c>
      <c r="M64" s="232">
        <f t="shared" si="20"/>
        <v>10</v>
      </c>
      <c r="N64" s="348">
        <v>173240</v>
      </c>
      <c r="O64" s="348">
        <v>149230</v>
      </c>
      <c r="P64" s="348"/>
      <c r="Q64" s="348" t="s">
        <v>49</v>
      </c>
      <c r="R64" s="348"/>
      <c r="S64" s="348"/>
      <c r="T64" s="236">
        <f t="shared" si="10"/>
        <v>322470</v>
      </c>
      <c r="U64" s="236">
        <f t="shared" si="11"/>
        <v>322470</v>
      </c>
      <c r="V64" s="193">
        <f t="shared" si="12"/>
        <v>351842.3829476409</v>
      </c>
      <c r="W64" s="349">
        <v>3</v>
      </c>
      <c r="X64" s="193">
        <f t="shared" si="13"/>
        <v>149386.89880634058</v>
      </c>
      <c r="Y64" s="68">
        <f t="shared" si="4"/>
        <v>501229.28175398149</v>
      </c>
      <c r="Z64" s="69">
        <f t="shared" si="14"/>
        <v>1.5543439133996386</v>
      </c>
      <c r="AA64" s="353"/>
      <c r="AB64" s="68" t="str">
        <f t="shared" si="5"/>
        <v/>
      </c>
      <c r="AC64" s="351"/>
      <c r="AD64" s="93">
        <f t="shared" si="6"/>
        <v>501229.28175398149</v>
      </c>
      <c r="AE64" s="93" t="str">
        <f t="shared" si="7"/>
        <v/>
      </c>
      <c r="AF64" s="352"/>
      <c r="AG64" s="90">
        <f t="shared" si="15"/>
        <v>501229.28175398149</v>
      </c>
      <c r="AH64" s="10"/>
    </row>
    <row r="65" spans="1:34" x14ac:dyDescent="0.2">
      <c r="A65" s="65">
        <f t="shared" si="16"/>
        <v>51</v>
      </c>
      <c r="B65" s="345">
        <v>1</v>
      </c>
      <c r="C65" s="345" t="s">
        <v>78</v>
      </c>
      <c r="D65" s="346"/>
      <c r="E65" s="345">
        <v>4</v>
      </c>
      <c r="F65" s="345">
        <v>25</v>
      </c>
      <c r="G65" s="346"/>
      <c r="H65" s="347">
        <v>29364</v>
      </c>
      <c r="I65" s="347">
        <v>38461</v>
      </c>
      <c r="J65" s="232">
        <f t="shared" si="17"/>
        <v>44</v>
      </c>
      <c r="K65" s="232">
        <f t="shared" si="18"/>
        <v>10</v>
      </c>
      <c r="L65" s="232">
        <f t="shared" si="19"/>
        <v>19</v>
      </c>
      <c r="M65" s="232">
        <f t="shared" si="20"/>
        <v>11</v>
      </c>
      <c r="N65" s="348">
        <v>170240</v>
      </c>
      <c r="O65" s="348">
        <v>165120</v>
      </c>
      <c r="P65" s="348"/>
      <c r="Q65" s="348" t="s">
        <v>49</v>
      </c>
      <c r="R65" s="348"/>
      <c r="S65" s="348"/>
      <c r="T65" s="236">
        <f t="shared" si="10"/>
        <v>335360</v>
      </c>
      <c r="U65" s="236">
        <f t="shared" si="11"/>
        <v>335360</v>
      </c>
      <c r="V65" s="193">
        <f t="shared" si="12"/>
        <v>365906.47671200684</v>
      </c>
      <c r="W65" s="349">
        <v>3</v>
      </c>
      <c r="X65" s="193">
        <f t="shared" si="13"/>
        <v>155358.29808569598</v>
      </c>
      <c r="Y65" s="68">
        <f t="shared" si="4"/>
        <v>521264.77479770279</v>
      </c>
      <c r="Z65" s="69">
        <f t="shared" si="14"/>
        <v>1.5543439133996386</v>
      </c>
      <c r="AA65" s="353"/>
      <c r="AB65" s="68" t="str">
        <f t="shared" si="5"/>
        <v/>
      </c>
      <c r="AC65" s="351"/>
      <c r="AD65" s="93">
        <f t="shared" si="6"/>
        <v>521264.77479770279</v>
      </c>
      <c r="AE65" s="93" t="str">
        <f t="shared" si="7"/>
        <v/>
      </c>
      <c r="AF65" s="352"/>
      <c r="AG65" s="90">
        <f t="shared" si="15"/>
        <v>521264.77479770279</v>
      </c>
      <c r="AH65" s="10"/>
    </row>
    <row r="66" spans="1:34" x14ac:dyDescent="0.2">
      <c r="A66" s="65">
        <f t="shared" si="16"/>
        <v>52</v>
      </c>
      <c r="B66" s="345">
        <v>1</v>
      </c>
      <c r="C66" s="345" t="s">
        <v>79</v>
      </c>
      <c r="D66" s="346"/>
      <c r="E66" s="345">
        <v>4</v>
      </c>
      <c r="F66" s="345">
        <v>14</v>
      </c>
      <c r="G66" s="346"/>
      <c r="H66" s="347">
        <v>29814</v>
      </c>
      <c r="I66" s="347">
        <v>38776</v>
      </c>
      <c r="J66" s="232">
        <f t="shared" si="17"/>
        <v>43</v>
      </c>
      <c r="K66" s="232">
        <f t="shared" si="18"/>
        <v>7</v>
      </c>
      <c r="L66" s="232">
        <f t="shared" si="19"/>
        <v>19</v>
      </c>
      <c r="M66" s="232">
        <f t="shared" si="20"/>
        <v>1</v>
      </c>
      <c r="N66" s="348">
        <v>168740</v>
      </c>
      <c r="O66" s="348">
        <v>150900</v>
      </c>
      <c r="P66" s="348"/>
      <c r="Q66" s="348" t="s">
        <v>49</v>
      </c>
      <c r="R66" s="348"/>
      <c r="S66" s="348"/>
      <c r="T66" s="236">
        <f t="shared" si="10"/>
        <v>319640</v>
      </c>
      <c r="U66" s="236">
        <f t="shared" si="11"/>
        <v>319640</v>
      </c>
      <c r="V66" s="193">
        <f t="shared" si="12"/>
        <v>348754.61061613151</v>
      </c>
      <c r="W66" s="349">
        <v>3</v>
      </c>
      <c r="X66" s="193">
        <f t="shared" si="13"/>
        <v>148075.87786292899</v>
      </c>
      <c r="Y66" s="68">
        <f t="shared" si="4"/>
        <v>496830.48847906047</v>
      </c>
      <c r="Z66" s="69">
        <f t="shared" si="14"/>
        <v>1.5543439133996386</v>
      </c>
      <c r="AA66" s="353"/>
      <c r="AB66" s="68" t="str">
        <f t="shared" si="5"/>
        <v/>
      </c>
      <c r="AC66" s="351"/>
      <c r="AD66" s="93">
        <f t="shared" si="6"/>
        <v>496830.48847906047</v>
      </c>
      <c r="AE66" s="93" t="str">
        <f t="shared" si="7"/>
        <v/>
      </c>
      <c r="AF66" s="352"/>
      <c r="AG66" s="90">
        <f t="shared" si="15"/>
        <v>496830.48847906047</v>
      </c>
      <c r="AH66" s="10"/>
    </row>
    <row r="67" spans="1:34" x14ac:dyDescent="0.2">
      <c r="A67" s="65">
        <f t="shared" si="16"/>
        <v>53</v>
      </c>
      <c r="B67" s="345">
        <v>1</v>
      </c>
      <c r="C67" s="345" t="s">
        <v>80</v>
      </c>
      <c r="D67" s="346"/>
      <c r="E67" s="345">
        <v>4</v>
      </c>
      <c r="F67" s="345">
        <v>16</v>
      </c>
      <c r="G67" s="346"/>
      <c r="H67" s="347">
        <v>30606</v>
      </c>
      <c r="I67" s="347">
        <v>38881</v>
      </c>
      <c r="J67" s="232">
        <f t="shared" si="17"/>
        <v>41</v>
      </c>
      <c r="K67" s="232">
        <f t="shared" si="18"/>
        <v>5</v>
      </c>
      <c r="L67" s="232">
        <f t="shared" si="19"/>
        <v>18</v>
      </c>
      <c r="M67" s="232">
        <f t="shared" si="20"/>
        <v>9</v>
      </c>
      <c r="N67" s="348">
        <v>165740</v>
      </c>
      <c r="O67" s="348">
        <v>154240</v>
      </c>
      <c r="P67" s="348"/>
      <c r="Q67" s="348" t="s">
        <v>49</v>
      </c>
      <c r="R67" s="348"/>
      <c r="S67" s="348"/>
      <c r="T67" s="236">
        <f t="shared" si="10"/>
        <v>319980</v>
      </c>
      <c r="U67" s="236">
        <f t="shared" si="11"/>
        <v>319980</v>
      </c>
      <c r="V67" s="193">
        <f t="shared" si="12"/>
        <v>349125.57973016443</v>
      </c>
      <c r="W67" s="349">
        <v>3</v>
      </c>
      <c r="X67" s="193">
        <f t="shared" si="13"/>
        <v>148233.38567945192</v>
      </c>
      <c r="Y67" s="68">
        <f t="shared" si="4"/>
        <v>497358.96540961636</v>
      </c>
      <c r="Z67" s="69">
        <f t="shared" si="14"/>
        <v>1.5543439133996386</v>
      </c>
      <c r="AA67" s="353"/>
      <c r="AB67" s="68" t="str">
        <f t="shared" si="5"/>
        <v/>
      </c>
      <c r="AC67" s="351"/>
      <c r="AD67" s="93">
        <f t="shared" si="6"/>
        <v>497358.96540961636</v>
      </c>
      <c r="AE67" s="93" t="str">
        <f t="shared" si="7"/>
        <v/>
      </c>
      <c r="AF67" s="352"/>
      <c r="AG67" s="90">
        <f t="shared" si="15"/>
        <v>497358.96540961636</v>
      </c>
      <c r="AH67" s="10"/>
    </row>
    <row r="68" spans="1:34" x14ac:dyDescent="0.2">
      <c r="A68" s="65">
        <f t="shared" si="16"/>
        <v>54</v>
      </c>
      <c r="B68" s="345">
        <v>1</v>
      </c>
      <c r="C68" s="345" t="s">
        <v>81</v>
      </c>
      <c r="D68" s="346"/>
      <c r="E68" s="345">
        <v>3</v>
      </c>
      <c r="F68" s="345">
        <v>2</v>
      </c>
      <c r="G68" s="346"/>
      <c r="H68" s="347">
        <v>31989</v>
      </c>
      <c r="I68" s="347">
        <v>39938</v>
      </c>
      <c r="J68" s="232">
        <f t="shared" si="17"/>
        <v>37</v>
      </c>
      <c r="K68" s="232">
        <f t="shared" si="18"/>
        <v>8</v>
      </c>
      <c r="L68" s="232">
        <f t="shared" si="19"/>
        <v>15</v>
      </c>
      <c r="M68" s="232">
        <f t="shared" si="20"/>
        <v>10</v>
      </c>
      <c r="N68" s="348">
        <v>159740</v>
      </c>
      <c r="O68" s="348">
        <v>109360</v>
      </c>
      <c r="P68" s="348"/>
      <c r="Q68" s="348" t="s">
        <v>49</v>
      </c>
      <c r="R68" s="348"/>
      <c r="S68" s="348"/>
      <c r="T68" s="236">
        <f t="shared" si="10"/>
        <v>269100</v>
      </c>
      <c r="U68" s="236">
        <f t="shared" si="11"/>
        <v>269100</v>
      </c>
      <c r="V68" s="193">
        <f t="shared" si="12"/>
        <v>293611.14290076646</v>
      </c>
      <c r="W68" s="349">
        <v>3</v>
      </c>
      <c r="X68" s="193">
        <f t="shared" si="13"/>
        <v>124662.8041950763</v>
      </c>
      <c r="Y68" s="68">
        <f t="shared" si="4"/>
        <v>418273.94709584274</v>
      </c>
      <c r="Z68" s="69">
        <f t="shared" si="14"/>
        <v>1.5543439133996386</v>
      </c>
      <c r="AA68" s="353"/>
      <c r="AB68" s="68" t="str">
        <f t="shared" si="5"/>
        <v/>
      </c>
      <c r="AC68" s="351"/>
      <c r="AD68" s="93">
        <f t="shared" si="6"/>
        <v>418273.94709584274</v>
      </c>
      <c r="AE68" s="93" t="str">
        <f t="shared" si="7"/>
        <v/>
      </c>
      <c r="AF68" s="352"/>
      <c r="AG68" s="90">
        <f t="shared" si="15"/>
        <v>418273.94709584274</v>
      </c>
      <c r="AH68" s="10"/>
    </row>
    <row r="69" spans="1:34" x14ac:dyDescent="0.2">
      <c r="A69" s="65">
        <f t="shared" si="16"/>
        <v>55</v>
      </c>
      <c r="B69" s="345">
        <v>2</v>
      </c>
      <c r="C69" s="345" t="s">
        <v>82</v>
      </c>
      <c r="D69" s="346"/>
      <c r="E69" s="345">
        <v>1</v>
      </c>
      <c r="F69" s="345">
        <v>17</v>
      </c>
      <c r="G69" s="346"/>
      <c r="H69" s="347">
        <v>33092</v>
      </c>
      <c r="I69" s="347">
        <v>40507</v>
      </c>
      <c r="J69" s="232">
        <f t="shared" si="17"/>
        <v>34</v>
      </c>
      <c r="K69" s="232">
        <f t="shared" si="18"/>
        <v>7</v>
      </c>
      <c r="L69" s="232">
        <f t="shared" si="19"/>
        <v>14</v>
      </c>
      <c r="M69" s="232">
        <f t="shared" si="20"/>
        <v>4</v>
      </c>
      <c r="N69" s="348">
        <v>155240</v>
      </c>
      <c r="O69" s="348">
        <v>99920</v>
      </c>
      <c r="P69" s="348"/>
      <c r="Q69" s="348" t="s">
        <v>49</v>
      </c>
      <c r="R69" s="348"/>
      <c r="S69" s="348"/>
      <c r="T69" s="236">
        <f t="shared" si="10"/>
        <v>255160</v>
      </c>
      <c r="U69" s="236">
        <f t="shared" si="11"/>
        <v>255160</v>
      </c>
      <c r="V69" s="193">
        <f t="shared" si="12"/>
        <v>278401.40922541649</v>
      </c>
      <c r="W69" s="349">
        <v>3</v>
      </c>
      <c r="X69" s="193">
        <f t="shared" si="13"/>
        <v>118204.98371763532</v>
      </c>
      <c r="Y69" s="68">
        <f t="shared" si="4"/>
        <v>396606.39294305182</v>
      </c>
      <c r="Z69" s="69">
        <f t="shared" si="14"/>
        <v>1.5543439133996386</v>
      </c>
      <c r="AA69" s="353"/>
      <c r="AB69" s="68" t="str">
        <f t="shared" si="5"/>
        <v/>
      </c>
      <c r="AC69" s="351"/>
      <c r="AD69" s="93">
        <f t="shared" si="6"/>
        <v>396606.39294305182</v>
      </c>
      <c r="AE69" s="93" t="str">
        <f t="shared" si="7"/>
        <v/>
      </c>
      <c r="AF69" s="352"/>
      <c r="AG69" s="90">
        <f t="shared" si="15"/>
        <v>396606.39294305182</v>
      </c>
      <c r="AH69" s="10"/>
    </row>
    <row r="70" spans="1:34" x14ac:dyDescent="0.2">
      <c r="A70" s="65">
        <f t="shared" si="16"/>
        <v>56</v>
      </c>
      <c r="B70" s="345">
        <v>2</v>
      </c>
      <c r="C70" s="345" t="s">
        <v>83</v>
      </c>
      <c r="D70" s="346" t="s">
        <v>54</v>
      </c>
      <c r="E70" s="345">
        <v>8</v>
      </c>
      <c r="F70" s="345">
        <v>14</v>
      </c>
      <c r="G70" s="346" t="s">
        <v>53</v>
      </c>
      <c r="H70" s="347">
        <v>24385</v>
      </c>
      <c r="I70" s="347">
        <v>29651</v>
      </c>
      <c r="J70" s="232">
        <f t="shared" si="17"/>
        <v>58</v>
      </c>
      <c r="K70" s="232">
        <f t="shared" si="18"/>
        <v>5</v>
      </c>
      <c r="L70" s="232">
        <f t="shared" si="19"/>
        <v>44</v>
      </c>
      <c r="M70" s="232">
        <f t="shared" si="20"/>
        <v>0</v>
      </c>
      <c r="N70" s="348">
        <v>175240</v>
      </c>
      <c r="O70" s="348">
        <v>282860</v>
      </c>
      <c r="P70" s="348"/>
      <c r="Q70" s="348">
        <v>50000</v>
      </c>
      <c r="R70" s="348"/>
      <c r="S70" s="348"/>
      <c r="T70" s="236">
        <f t="shared" si="10"/>
        <v>508100</v>
      </c>
      <c r="U70" s="236">
        <f t="shared" si="11"/>
        <v>584315</v>
      </c>
      <c r="V70" s="193">
        <f t="shared" si="12"/>
        <v>637537.69960632245</v>
      </c>
      <c r="W70" s="349">
        <v>3</v>
      </c>
      <c r="X70" s="193">
        <f t="shared" si="13"/>
        <v>270688.76415178744</v>
      </c>
      <c r="Y70" s="68">
        <f t="shared" si="4"/>
        <v>908226.46375810984</v>
      </c>
      <c r="Z70" s="69">
        <f t="shared" si="14"/>
        <v>1.7874955004095845</v>
      </c>
      <c r="AA70" s="353"/>
      <c r="AB70" s="68" t="str">
        <f t="shared" si="5"/>
        <v/>
      </c>
      <c r="AC70" s="351"/>
      <c r="AD70" s="93">
        <f t="shared" si="6"/>
        <v>908226.46375810984</v>
      </c>
      <c r="AE70" s="93" t="str">
        <f t="shared" si="7"/>
        <v/>
      </c>
      <c r="AF70" s="352"/>
      <c r="AG70" s="90">
        <f t="shared" si="15"/>
        <v>908226.46375810984</v>
      </c>
      <c r="AH70" s="10"/>
    </row>
    <row r="71" spans="1:34" x14ac:dyDescent="0.2">
      <c r="A71" s="65">
        <f t="shared" si="16"/>
        <v>57</v>
      </c>
      <c r="B71" s="345">
        <v>1</v>
      </c>
      <c r="C71" s="345" t="s">
        <v>84</v>
      </c>
      <c r="D71" s="346" t="s">
        <v>54</v>
      </c>
      <c r="E71" s="345">
        <v>7</v>
      </c>
      <c r="F71" s="345">
        <v>18</v>
      </c>
      <c r="G71" s="346" t="s">
        <v>100</v>
      </c>
      <c r="H71" s="347">
        <v>24171</v>
      </c>
      <c r="I71" s="347">
        <v>30379</v>
      </c>
      <c r="J71" s="232">
        <f t="shared" si="17"/>
        <v>59</v>
      </c>
      <c r="K71" s="232">
        <f t="shared" si="18"/>
        <v>0</v>
      </c>
      <c r="L71" s="232">
        <f t="shared" si="19"/>
        <v>42</v>
      </c>
      <c r="M71" s="232">
        <f t="shared" si="20"/>
        <v>0</v>
      </c>
      <c r="N71" s="348">
        <v>174240</v>
      </c>
      <c r="O71" s="348">
        <v>249860</v>
      </c>
      <c r="P71" s="348"/>
      <c r="Q71" s="348">
        <v>60000</v>
      </c>
      <c r="R71" s="348"/>
      <c r="S71" s="348"/>
      <c r="T71" s="236">
        <f t="shared" si="10"/>
        <v>484100</v>
      </c>
      <c r="U71" s="236">
        <f t="shared" si="11"/>
        <v>580920</v>
      </c>
      <c r="V71" s="193">
        <f t="shared" si="12"/>
        <v>633833.46389414067</v>
      </c>
      <c r="W71" s="349">
        <v>3</v>
      </c>
      <c r="X71" s="193">
        <f t="shared" si="13"/>
        <v>269116.00227797742</v>
      </c>
      <c r="Y71" s="68">
        <f t="shared" si="4"/>
        <v>902949.46617211809</v>
      </c>
      <c r="Z71" s="69">
        <f t="shared" si="14"/>
        <v>1.8652126960795663</v>
      </c>
      <c r="AA71" s="353"/>
      <c r="AB71" s="68" t="str">
        <f t="shared" si="5"/>
        <v/>
      </c>
      <c r="AC71" s="351"/>
      <c r="AD71" s="93">
        <f t="shared" si="6"/>
        <v>902949.46617211809</v>
      </c>
      <c r="AE71" s="93" t="str">
        <f t="shared" si="7"/>
        <v/>
      </c>
      <c r="AF71" s="352"/>
      <c r="AG71" s="90">
        <f t="shared" si="15"/>
        <v>902949.46617211809</v>
      </c>
      <c r="AH71" s="10"/>
    </row>
    <row r="72" spans="1:34" x14ac:dyDescent="0.2">
      <c r="A72" s="65">
        <f t="shared" si="16"/>
        <v>58</v>
      </c>
      <c r="B72" s="345">
        <v>1</v>
      </c>
      <c r="C72" s="345" t="s">
        <v>85</v>
      </c>
      <c r="D72" s="346" t="s">
        <v>54</v>
      </c>
      <c r="E72" s="345">
        <v>7</v>
      </c>
      <c r="F72" s="345">
        <v>30</v>
      </c>
      <c r="G72" s="346" t="s">
        <v>100</v>
      </c>
      <c r="H72" s="347">
        <v>24081</v>
      </c>
      <c r="I72" s="347">
        <v>32574</v>
      </c>
      <c r="J72" s="232">
        <f t="shared" si="17"/>
        <v>59</v>
      </c>
      <c r="K72" s="232">
        <f t="shared" si="18"/>
        <v>3</v>
      </c>
      <c r="L72" s="232">
        <f t="shared" si="19"/>
        <v>36</v>
      </c>
      <c r="M72" s="232">
        <f t="shared" si="20"/>
        <v>0</v>
      </c>
      <c r="N72" s="348">
        <v>174240</v>
      </c>
      <c r="O72" s="348">
        <v>273860</v>
      </c>
      <c r="P72" s="348"/>
      <c r="Q72" s="348">
        <v>60000</v>
      </c>
      <c r="R72" s="348"/>
      <c r="S72" s="348"/>
      <c r="T72" s="236">
        <f t="shared" si="10"/>
        <v>508100</v>
      </c>
      <c r="U72" s="236">
        <f t="shared" si="11"/>
        <v>609720</v>
      </c>
      <c r="V72" s="193">
        <f t="shared" si="12"/>
        <v>665256.73002398864</v>
      </c>
      <c r="W72" s="349">
        <v>3</v>
      </c>
      <c r="X72" s="193">
        <f t="shared" si="13"/>
        <v>282457.84085403907</v>
      </c>
      <c r="Y72" s="68">
        <f t="shared" si="4"/>
        <v>947714.57087802771</v>
      </c>
      <c r="Z72" s="69">
        <f t="shared" si="14"/>
        <v>1.8652126960795665</v>
      </c>
      <c r="AA72" s="353"/>
      <c r="AB72" s="68" t="str">
        <f t="shared" si="5"/>
        <v/>
      </c>
      <c r="AC72" s="351"/>
      <c r="AD72" s="93">
        <f t="shared" si="6"/>
        <v>947714.57087802771</v>
      </c>
      <c r="AE72" s="93" t="str">
        <f t="shared" si="7"/>
        <v/>
      </c>
      <c r="AF72" s="352"/>
      <c r="AG72" s="90">
        <f t="shared" si="15"/>
        <v>947714.57087802771</v>
      </c>
      <c r="AH72" s="10"/>
    </row>
    <row r="73" spans="1:34" x14ac:dyDescent="0.2">
      <c r="A73" s="65">
        <f t="shared" si="16"/>
        <v>59</v>
      </c>
      <c r="B73" s="345">
        <v>1</v>
      </c>
      <c r="C73" s="345" t="s">
        <v>86</v>
      </c>
      <c r="D73" s="346"/>
      <c r="E73" s="345">
        <v>5</v>
      </c>
      <c r="F73" s="345">
        <v>17</v>
      </c>
      <c r="G73" s="346" t="s">
        <v>101</v>
      </c>
      <c r="H73" s="347">
        <v>28615</v>
      </c>
      <c r="I73" s="347">
        <v>38055</v>
      </c>
      <c r="J73" s="232">
        <f t="shared" si="17"/>
        <v>46</v>
      </c>
      <c r="K73" s="232">
        <f t="shared" si="18"/>
        <v>10</v>
      </c>
      <c r="L73" s="232">
        <f t="shared" si="19"/>
        <v>21</v>
      </c>
      <c r="M73" s="232">
        <f t="shared" si="20"/>
        <v>0</v>
      </c>
      <c r="N73" s="348">
        <v>173240</v>
      </c>
      <c r="O73" s="348">
        <v>180460</v>
      </c>
      <c r="P73" s="348"/>
      <c r="Q73" s="348">
        <v>20000</v>
      </c>
      <c r="R73" s="348"/>
      <c r="S73" s="348"/>
      <c r="T73" s="236">
        <f t="shared" si="10"/>
        <v>373700</v>
      </c>
      <c r="U73" s="236">
        <f t="shared" si="11"/>
        <v>411070.00000000006</v>
      </c>
      <c r="V73" s="193">
        <f t="shared" si="12"/>
        <v>448512.56972210365</v>
      </c>
      <c r="W73" s="349">
        <v>3</v>
      </c>
      <c r="X73" s="193">
        <f t="shared" si="13"/>
        <v>190431.58275908593</v>
      </c>
      <c r="Y73" s="68">
        <f t="shared" si="4"/>
        <v>638944.15248118958</v>
      </c>
      <c r="Z73" s="69">
        <f t="shared" si="14"/>
        <v>1.7097783047396029</v>
      </c>
      <c r="AA73" s="353"/>
      <c r="AB73" s="68" t="str">
        <f t="shared" si="5"/>
        <v/>
      </c>
      <c r="AC73" s="351"/>
      <c r="AD73" s="93">
        <f t="shared" si="6"/>
        <v>638944.15248118958</v>
      </c>
      <c r="AE73" s="93" t="str">
        <f t="shared" si="7"/>
        <v/>
      </c>
      <c r="AF73" s="352"/>
      <c r="AG73" s="90">
        <f t="shared" si="15"/>
        <v>638944.15248118958</v>
      </c>
      <c r="AH73" s="10"/>
    </row>
    <row r="74" spans="1:34" x14ac:dyDescent="0.2">
      <c r="A74" s="65">
        <f t="shared" si="16"/>
        <v>60</v>
      </c>
      <c r="B74" s="345">
        <v>1</v>
      </c>
      <c r="C74" s="345" t="s">
        <v>87</v>
      </c>
      <c r="D74" s="346"/>
      <c r="E74" s="345">
        <v>3</v>
      </c>
      <c r="F74" s="345">
        <v>24</v>
      </c>
      <c r="G74" s="346"/>
      <c r="H74" s="347">
        <v>31966</v>
      </c>
      <c r="I74" s="347">
        <v>40283</v>
      </c>
      <c r="J74" s="232">
        <f t="shared" si="17"/>
        <v>37</v>
      </c>
      <c r="K74" s="232">
        <f t="shared" si="18"/>
        <v>8</v>
      </c>
      <c r="L74" s="232">
        <f t="shared" si="19"/>
        <v>14</v>
      </c>
      <c r="M74" s="232">
        <f t="shared" si="20"/>
        <v>11</v>
      </c>
      <c r="N74" s="348">
        <v>159740</v>
      </c>
      <c r="O74" s="348">
        <v>142780</v>
      </c>
      <c r="P74" s="348"/>
      <c r="Q74" s="348" t="s">
        <v>49</v>
      </c>
      <c r="R74" s="348"/>
      <c r="S74" s="348"/>
      <c r="T74" s="236">
        <f t="shared" si="10"/>
        <v>302520</v>
      </c>
      <c r="U74" s="236">
        <f t="shared" si="11"/>
        <v>302520</v>
      </c>
      <c r="V74" s="193">
        <f t="shared" si="12"/>
        <v>330075.22463894414</v>
      </c>
      <c r="W74" s="349">
        <v>3</v>
      </c>
      <c r="X74" s="193">
        <f t="shared" si="13"/>
        <v>140144.89604271454</v>
      </c>
      <c r="Y74" s="68">
        <f t="shared" si="4"/>
        <v>470220.12068165868</v>
      </c>
      <c r="Z74" s="69">
        <f t="shared" si="14"/>
        <v>1.5543439133996386</v>
      </c>
      <c r="AA74" s="353"/>
      <c r="AB74" s="68" t="str">
        <f t="shared" si="5"/>
        <v/>
      </c>
      <c r="AC74" s="351"/>
      <c r="AD74" s="93">
        <f t="shared" si="6"/>
        <v>470220.12068165868</v>
      </c>
      <c r="AE74" s="93" t="str">
        <f t="shared" si="7"/>
        <v/>
      </c>
      <c r="AF74" s="352"/>
      <c r="AG74" s="90">
        <f t="shared" si="15"/>
        <v>470220.12068165868</v>
      </c>
      <c r="AH74" s="10"/>
    </row>
    <row r="75" spans="1:34" x14ac:dyDescent="0.2">
      <c r="A75" s="65">
        <f t="shared" si="16"/>
        <v>61</v>
      </c>
      <c r="B75" s="345">
        <v>1</v>
      </c>
      <c r="C75" s="345" t="s">
        <v>88</v>
      </c>
      <c r="D75" s="346"/>
      <c r="E75" s="345">
        <v>4</v>
      </c>
      <c r="F75" s="345">
        <v>23</v>
      </c>
      <c r="G75" s="346"/>
      <c r="H75" s="347">
        <v>30413</v>
      </c>
      <c r="I75" s="347">
        <v>38069</v>
      </c>
      <c r="J75" s="232">
        <f t="shared" si="17"/>
        <v>41</v>
      </c>
      <c r="K75" s="232">
        <f t="shared" si="18"/>
        <v>11</v>
      </c>
      <c r="L75" s="232">
        <f t="shared" si="19"/>
        <v>21</v>
      </c>
      <c r="M75" s="232">
        <f t="shared" si="20"/>
        <v>0</v>
      </c>
      <c r="N75" s="348">
        <v>165740</v>
      </c>
      <c r="O75" s="348">
        <v>163440</v>
      </c>
      <c r="P75" s="348"/>
      <c r="Q75" s="348" t="s">
        <v>49</v>
      </c>
      <c r="R75" s="348"/>
      <c r="S75" s="348"/>
      <c r="T75" s="236">
        <f t="shared" si="10"/>
        <v>329180</v>
      </c>
      <c r="U75" s="236">
        <f t="shared" si="11"/>
        <v>329180</v>
      </c>
      <c r="V75" s="193">
        <f t="shared" si="12"/>
        <v>359163.56752164365</v>
      </c>
      <c r="W75" s="349">
        <v>3</v>
      </c>
      <c r="X75" s="193">
        <f t="shared" si="13"/>
        <v>152495.3618912494</v>
      </c>
      <c r="Y75" s="68">
        <f t="shared" si="4"/>
        <v>511658.92941289302</v>
      </c>
      <c r="Z75" s="69">
        <f t="shared" si="14"/>
        <v>1.5543439133996386</v>
      </c>
      <c r="AA75" s="353"/>
      <c r="AB75" s="68" t="str">
        <f t="shared" si="5"/>
        <v/>
      </c>
      <c r="AC75" s="351"/>
      <c r="AD75" s="93">
        <f t="shared" si="6"/>
        <v>511658.92941289302</v>
      </c>
      <c r="AE75" s="93" t="str">
        <f t="shared" si="7"/>
        <v/>
      </c>
      <c r="AF75" s="352"/>
      <c r="AG75" s="90">
        <f t="shared" si="15"/>
        <v>511658.92941289302</v>
      </c>
      <c r="AH75" s="10"/>
    </row>
    <row r="76" spans="1:34" x14ac:dyDescent="0.2">
      <c r="A76" s="65">
        <f t="shared" si="16"/>
        <v>62</v>
      </c>
      <c r="B76" s="345">
        <v>2</v>
      </c>
      <c r="C76" s="345" t="s">
        <v>89</v>
      </c>
      <c r="D76" s="346" t="s">
        <v>54</v>
      </c>
      <c r="E76" s="345">
        <v>7</v>
      </c>
      <c r="F76" s="345">
        <v>19</v>
      </c>
      <c r="G76" s="346" t="s">
        <v>100</v>
      </c>
      <c r="H76" s="347">
        <v>24862</v>
      </c>
      <c r="I76" s="347">
        <v>30379</v>
      </c>
      <c r="J76" s="232">
        <f t="shared" si="17"/>
        <v>57</v>
      </c>
      <c r="K76" s="232">
        <f t="shared" si="18"/>
        <v>2</v>
      </c>
      <c r="L76" s="232">
        <f t="shared" si="19"/>
        <v>42</v>
      </c>
      <c r="M76" s="232">
        <f t="shared" si="20"/>
        <v>0</v>
      </c>
      <c r="N76" s="348">
        <v>176240</v>
      </c>
      <c r="O76" s="348">
        <v>251860</v>
      </c>
      <c r="P76" s="348"/>
      <c r="Q76" s="348">
        <v>60000</v>
      </c>
      <c r="R76" s="348"/>
      <c r="S76" s="348"/>
      <c r="T76" s="236">
        <f t="shared" si="10"/>
        <v>488100</v>
      </c>
      <c r="U76" s="236">
        <f t="shared" si="11"/>
        <v>585720</v>
      </c>
      <c r="V76" s="193">
        <f t="shared" si="12"/>
        <v>639070.67491578206</v>
      </c>
      <c r="W76" s="349">
        <v>3</v>
      </c>
      <c r="X76" s="193">
        <f t="shared" si="13"/>
        <v>271339.64204065432</v>
      </c>
      <c r="Y76" s="68">
        <f t="shared" si="4"/>
        <v>910410.31695643638</v>
      </c>
      <c r="Z76" s="69">
        <f t="shared" si="14"/>
        <v>1.8652126960795665</v>
      </c>
      <c r="AA76" s="353"/>
      <c r="AB76" s="68" t="str">
        <f t="shared" si="5"/>
        <v/>
      </c>
      <c r="AC76" s="351"/>
      <c r="AD76" s="93">
        <f t="shared" si="6"/>
        <v>910410.31695643638</v>
      </c>
      <c r="AE76" s="93" t="str">
        <f t="shared" si="7"/>
        <v/>
      </c>
      <c r="AF76" s="352"/>
      <c r="AG76" s="90">
        <f t="shared" si="15"/>
        <v>910410.31695643638</v>
      </c>
      <c r="AH76" s="10"/>
    </row>
    <row r="77" spans="1:34" x14ac:dyDescent="0.2">
      <c r="A77" s="65">
        <f t="shared" si="16"/>
        <v>63</v>
      </c>
      <c r="B77" s="345">
        <v>1</v>
      </c>
      <c r="C77" s="345" t="s">
        <v>90</v>
      </c>
      <c r="D77" s="346"/>
      <c r="E77" s="345">
        <v>5</v>
      </c>
      <c r="F77" s="345">
        <v>21</v>
      </c>
      <c r="G77" s="346" t="s">
        <v>102</v>
      </c>
      <c r="H77" s="347">
        <v>24497</v>
      </c>
      <c r="I77" s="347">
        <v>33148</v>
      </c>
      <c r="J77" s="232">
        <f t="shared" si="17"/>
        <v>58</v>
      </c>
      <c r="K77" s="232">
        <f t="shared" si="18"/>
        <v>2</v>
      </c>
      <c r="L77" s="232">
        <f t="shared" si="19"/>
        <v>34</v>
      </c>
      <c r="M77" s="232">
        <f t="shared" si="20"/>
        <v>6</v>
      </c>
      <c r="N77" s="348">
        <v>175240</v>
      </c>
      <c r="O77" s="348">
        <v>187820</v>
      </c>
      <c r="P77" s="348"/>
      <c r="Q77" s="348">
        <v>10000</v>
      </c>
      <c r="R77" s="348"/>
      <c r="S77" s="348"/>
      <c r="T77" s="236">
        <f t="shared" si="10"/>
        <v>373060</v>
      </c>
      <c r="U77" s="236">
        <f t="shared" si="11"/>
        <v>391713</v>
      </c>
      <c r="V77" s="193">
        <f t="shared" si="12"/>
        <v>427392.42519170546</v>
      </c>
      <c r="W77" s="349">
        <v>3</v>
      </c>
      <c r="X77" s="193">
        <f t="shared" si="13"/>
        <v>181464.29215780721</v>
      </c>
      <c r="Y77" s="68">
        <f t="shared" si="4"/>
        <v>608856.71734951274</v>
      </c>
      <c r="Z77" s="69">
        <f t="shared" si="14"/>
        <v>1.6320611090696209</v>
      </c>
      <c r="AA77" s="353"/>
      <c r="AB77" s="68" t="str">
        <f t="shared" si="5"/>
        <v/>
      </c>
      <c r="AC77" s="351"/>
      <c r="AD77" s="93">
        <f t="shared" si="6"/>
        <v>608856.71734951274</v>
      </c>
      <c r="AE77" s="93" t="str">
        <f t="shared" si="7"/>
        <v/>
      </c>
      <c r="AF77" s="352"/>
      <c r="AG77" s="90">
        <f t="shared" si="15"/>
        <v>608856.71734951274</v>
      </c>
      <c r="AH77" s="10"/>
    </row>
    <row r="78" spans="1:34" x14ac:dyDescent="0.2">
      <c r="A78" s="65">
        <f t="shared" si="16"/>
        <v>64</v>
      </c>
      <c r="B78" s="345">
        <v>1</v>
      </c>
      <c r="C78" s="345" t="s">
        <v>91</v>
      </c>
      <c r="D78" s="346"/>
      <c r="E78" s="345">
        <v>4</v>
      </c>
      <c r="F78" s="345">
        <v>15</v>
      </c>
      <c r="G78" s="346"/>
      <c r="H78" s="347">
        <v>29676</v>
      </c>
      <c r="I78" s="347">
        <v>37380</v>
      </c>
      <c r="J78" s="232">
        <f t="shared" si="17"/>
        <v>44</v>
      </c>
      <c r="K78" s="232">
        <f t="shared" si="18"/>
        <v>0</v>
      </c>
      <c r="L78" s="232">
        <f t="shared" si="19"/>
        <v>22</v>
      </c>
      <c r="M78" s="232">
        <f t="shared" si="20"/>
        <v>10</v>
      </c>
      <c r="N78" s="348">
        <v>170240</v>
      </c>
      <c r="O78" s="348">
        <v>152570</v>
      </c>
      <c r="P78" s="348"/>
      <c r="Q78" s="348" t="s">
        <v>49</v>
      </c>
      <c r="R78" s="348"/>
      <c r="S78" s="348"/>
      <c r="T78" s="236">
        <f t="shared" si="10"/>
        <v>322810</v>
      </c>
      <c r="U78" s="236">
        <f t="shared" si="11"/>
        <v>322810</v>
      </c>
      <c r="V78" s="193">
        <f t="shared" si="12"/>
        <v>352213.35206167382</v>
      </c>
      <c r="W78" s="349">
        <v>3</v>
      </c>
      <c r="X78" s="193">
        <f t="shared" si="13"/>
        <v>149544.40662286355</v>
      </c>
      <c r="Y78" s="68">
        <f t="shared" si="4"/>
        <v>501757.75868453737</v>
      </c>
      <c r="Z78" s="69">
        <f t="shared" si="14"/>
        <v>1.5543439133996386</v>
      </c>
      <c r="AA78" s="353"/>
      <c r="AB78" s="68" t="str">
        <f t="shared" si="5"/>
        <v/>
      </c>
      <c r="AC78" s="351"/>
      <c r="AD78" s="93">
        <f t="shared" si="6"/>
        <v>501757.75868453737</v>
      </c>
      <c r="AE78" s="93" t="str">
        <f t="shared" si="7"/>
        <v/>
      </c>
      <c r="AF78" s="352"/>
      <c r="AG78" s="90">
        <f t="shared" si="15"/>
        <v>501757.75868453737</v>
      </c>
      <c r="AH78" s="10"/>
    </row>
    <row r="79" spans="1:34" x14ac:dyDescent="0.2">
      <c r="A79" s="65">
        <f t="shared" ref="A79:A110" si="21">IF(C79="","",A78+1)</f>
        <v>65</v>
      </c>
      <c r="B79" s="345">
        <v>1</v>
      </c>
      <c r="C79" s="345" t="s">
        <v>92</v>
      </c>
      <c r="D79" s="346"/>
      <c r="E79" s="345">
        <v>5</v>
      </c>
      <c r="F79" s="345">
        <v>23</v>
      </c>
      <c r="G79" s="346" t="s">
        <v>101</v>
      </c>
      <c r="H79" s="347">
        <v>29843</v>
      </c>
      <c r="I79" s="347">
        <v>38076</v>
      </c>
      <c r="J79" s="232">
        <f t="shared" ref="J79:J85" si="22">IF(H79="","",DATEDIF(H79-1,$J$11,"Y"))</f>
        <v>43</v>
      </c>
      <c r="K79" s="232">
        <f t="shared" ref="K79:K85" si="23">IF(H79="","",DATEDIF(H79-1,$J$11,"YM"))</f>
        <v>6</v>
      </c>
      <c r="L79" s="232">
        <f t="shared" ref="L79:L85" si="24">IF(I79="","",DATEDIF(I79-1,$J$11,"Y"))</f>
        <v>21</v>
      </c>
      <c r="M79" s="232">
        <f t="shared" ref="M79:M85" si="25">IF(I79="","",DATEDIF(I79-1,$J$11,"YM"))</f>
        <v>0</v>
      </c>
      <c r="N79" s="348">
        <v>168740</v>
      </c>
      <c r="O79" s="348">
        <v>191500</v>
      </c>
      <c r="P79" s="348"/>
      <c r="Q79" s="348">
        <v>20000</v>
      </c>
      <c r="R79" s="348"/>
      <c r="S79" s="348"/>
      <c r="T79" s="236">
        <f t="shared" si="10"/>
        <v>380240</v>
      </c>
      <c r="U79" s="236">
        <f t="shared" si="11"/>
        <v>418264.00000000006</v>
      </c>
      <c r="V79" s="193">
        <f t="shared" si="12"/>
        <v>456361.83974078856</v>
      </c>
      <c r="W79" s="349">
        <v>3</v>
      </c>
      <c r="X79" s="193">
        <f t="shared" si="13"/>
        <v>193764.26285339799</v>
      </c>
      <c r="Y79" s="68">
        <f t="shared" ref="Y79:Y142" si="26">IF(C79="","",V79+X79)</f>
        <v>650126.10259418655</v>
      </c>
      <c r="Z79" s="69">
        <f t="shared" ref="Z79:Z142" si="27">IF(C79="","",Y79/T79)</f>
        <v>1.7097783047396027</v>
      </c>
      <c r="AA79" s="353"/>
      <c r="AB79" s="68" t="str">
        <f t="shared" ref="AB79:AB142" si="28">IF(C79="","",IF(AA79="","",Y79-AA79))</f>
        <v/>
      </c>
      <c r="AC79" s="351"/>
      <c r="AD79" s="93">
        <f t="shared" ref="AD79:AD142" si="29">IF(C79="","",Y79+AC79)</f>
        <v>650126.10259418655</v>
      </c>
      <c r="AE79" s="93" t="str">
        <f t="shared" ref="AE79:AE142" si="30">IF(C79="","",IF(AA79="","",AD79-AA79))</f>
        <v/>
      </c>
      <c r="AF79" s="352"/>
      <c r="AG79" s="90">
        <f t="shared" si="15"/>
        <v>650126.10259418655</v>
      </c>
      <c r="AH79" s="10"/>
    </row>
    <row r="80" spans="1:34" x14ac:dyDescent="0.2">
      <c r="A80" s="65">
        <f t="shared" si="21"/>
        <v>66</v>
      </c>
      <c r="B80" s="345">
        <v>1</v>
      </c>
      <c r="C80" s="345" t="s">
        <v>93</v>
      </c>
      <c r="D80" s="346" t="s">
        <v>54</v>
      </c>
      <c r="E80" s="345">
        <v>8</v>
      </c>
      <c r="F80" s="345">
        <v>29</v>
      </c>
      <c r="G80" s="346" t="s">
        <v>99</v>
      </c>
      <c r="H80" s="347">
        <v>25133</v>
      </c>
      <c r="I80" s="347">
        <v>30747</v>
      </c>
      <c r="J80" s="232">
        <f t="shared" si="22"/>
        <v>56</v>
      </c>
      <c r="K80" s="232">
        <f t="shared" si="23"/>
        <v>5</v>
      </c>
      <c r="L80" s="232">
        <f t="shared" si="24"/>
        <v>41</v>
      </c>
      <c r="M80" s="232">
        <f t="shared" si="25"/>
        <v>0</v>
      </c>
      <c r="N80" s="348">
        <v>177240</v>
      </c>
      <c r="O80" s="348">
        <v>312860</v>
      </c>
      <c r="P80" s="348"/>
      <c r="Q80" s="348">
        <v>80000</v>
      </c>
      <c r="R80" s="348"/>
      <c r="S80" s="348"/>
      <c r="T80" s="236">
        <f t="shared" ref="T80:T143" si="31">IF($C80="","",SUM(N80:S80))</f>
        <v>570100</v>
      </c>
      <c r="U80" s="236">
        <f t="shared" ref="U80:U143" si="32">IF(C80="","",IF(G80="",T80,VLOOKUP($G80,$U$3:$V$9,2,0)*$T80))</f>
        <v>798140</v>
      </c>
      <c r="V80" s="193">
        <f t="shared" ref="V80:V143" si="33">IF($C80="","",($Y$3*$Y$4)/$U$11*$U80)</f>
        <v>870839.08433600061</v>
      </c>
      <c r="W80" s="349">
        <v>3</v>
      </c>
      <c r="X80" s="193">
        <f t="shared" ref="X80:X143" si="34">IF($C80="","",($Y$3*$Y$5)*($W80/$W$11)*($U80/$X$8))</f>
        <v>369744.96670478705</v>
      </c>
      <c r="Y80" s="68">
        <f t="shared" si="26"/>
        <v>1240584.0510407877</v>
      </c>
      <c r="Z80" s="69">
        <f t="shared" si="27"/>
        <v>2.1760814787594942</v>
      </c>
      <c r="AA80" s="353"/>
      <c r="AB80" s="68" t="str">
        <f t="shared" si="28"/>
        <v/>
      </c>
      <c r="AC80" s="351"/>
      <c r="AD80" s="93">
        <f t="shared" si="29"/>
        <v>1240584.0510407877</v>
      </c>
      <c r="AE80" s="93" t="str">
        <f t="shared" si="30"/>
        <v/>
      </c>
      <c r="AF80" s="352"/>
      <c r="AG80" s="90">
        <f t="shared" ref="AG80:AG143" si="35">IF(AD80="","",AD80*(1-AF80))</f>
        <v>1240584.0510407877</v>
      </c>
      <c r="AH80" s="10"/>
    </row>
    <row r="81" spans="1:34" x14ac:dyDescent="0.2">
      <c r="A81" s="65">
        <f t="shared" si="21"/>
        <v>67</v>
      </c>
      <c r="B81" s="345">
        <v>1</v>
      </c>
      <c r="C81" s="345" t="s">
        <v>94</v>
      </c>
      <c r="D81" s="346"/>
      <c r="E81" s="345">
        <v>5</v>
      </c>
      <c r="F81" s="345">
        <v>27</v>
      </c>
      <c r="G81" s="346" t="s">
        <v>102</v>
      </c>
      <c r="H81" s="347">
        <v>26313</v>
      </c>
      <c r="I81" s="347">
        <v>34397</v>
      </c>
      <c r="J81" s="232">
        <f t="shared" si="22"/>
        <v>53</v>
      </c>
      <c r="K81" s="232">
        <f t="shared" si="23"/>
        <v>2</v>
      </c>
      <c r="L81" s="232">
        <f t="shared" si="24"/>
        <v>31</v>
      </c>
      <c r="M81" s="232">
        <f t="shared" si="25"/>
        <v>0</v>
      </c>
      <c r="N81" s="348">
        <v>179240</v>
      </c>
      <c r="O81" s="348">
        <v>197940</v>
      </c>
      <c r="P81" s="348"/>
      <c r="Q81" s="348">
        <v>10000</v>
      </c>
      <c r="R81" s="348"/>
      <c r="S81" s="348"/>
      <c r="T81" s="236">
        <f t="shared" si="31"/>
        <v>387180</v>
      </c>
      <c r="U81" s="236">
        <f t="shared" si="32"/>
        <v>406539</v>
      </c>
      <c r="V81" s="193">
        <f t="shared" si="33"/>
        <v>443568.86073480005</v>
      </c>
      <c r="W81" s="349">
        <v>3</v>
      </c>
      <c r="X81" s="193">
        <f t="shared" si="34"/>
        <v>188332.55947477563</v>
      </c>
      <c r="Y81" s="68">
        <f t="shared" si="26"/>
        <v>631901.42020957568</v>
      </c>
      <c r="Z81" s="69">
        <f t="shared" si="27"/>
        <v>1.6320611090696204</v>
      </c>
      <c r="AA81" s="353"/>
      <c r="AB81" s="68" t="str">
        <f t="shared" si="28"/>
        <v/>
      </c>
      <c r="AC81" s="351"/>
      <c r="AD81" s="93">
        <f t="shared" si="29"/>
        <v>631901.42020957568</v>
      </c>
      <c r="AE81" s="93" t="str">
        <f t="shared" si="30"/>
        <v/>
      </c>
      <c r="AF81" s="352"/>
      <c r="AG81" s="90">
        <f t="shared" si="35"/>
        <v>631901.42020957568</v>
      </c>
      <c r="AH81" s="10"/>
    </row>
    <row r="82" spans="1:34" x14ac:dyDescent="0.2">
      <c r="A82" s="65">
        <f t="shared" si="21"/>
        <v>68</v>
      </c>
      <c r="B82" s="345">
        <v>1</v>
      </c>
      <c r="C82" s="345" t="s">
        <v>95</v>
      </c>
      <c r="D82" s="346"/>
      <c r="E82" s="345">
        <v>4</v>
      </c>
      <c r="F82" s="345">
        <v>29</v>
      </c>
      <c r="G82" s="346"/>
      <c r="H82" s="347">
        <v>29805</v>
      </c>
      <c r="I82" s="347">
        <v>38328</v>
      </c>
      <c r="J82" s="232">
        <f t="shared" si="22"/>
        <v>43</v>
      </c>
      <c r="K82" s="232">
        <f t="shared" si="23"/>
        <v>7</v>
      </c>
      <c r="L82" s="232">
        <f t="shared" si="24"/>
        <v>20</v>
      </c>
      <c r="M82" s="232">
        <f t="shared" si="25"/>
        <v>3</v>
      </c>
      <c r="N82" s="348">
        <v>168740</v>
      </c>
      <c r="O82" s="348">
        <v>168480</v>
      </c>
      <c r="P82" s="348"/>
      <c r="Q82" s="348" t="s">
        <v>49</v>
      </c>
      <c r="R82" s="348"/>
      <c r="S82" s="348"/>
      <c r="T82" s="236">
        <f t="shared" si="31"/>
        <v>337220</v>
      </c>
      <c r="U82" s="236">
        <f t="shared" si="32"/>
        <v>337220</v>
      </c>
      <c r="V82" s="193">
        <f t="shared" si="33"/>
        <v>367935.89598289283</v>
      </c>
      <c r="W82" s="349">
        <v>3</v>
      </c>
      <c r="X82" s="193">
        <f t="shared" si="34"/>
        <v>156219.95849373328</v>
      </c>
      <c r="Y82" s="68">
        <f t="shared" si="26"/>
        <v>524155.85447662615</v>
      </c>
      <c r="Z82" s="69">
        <f t="shared" si="27"/>
        <v>1.5543439133996386</v>
      </c>
      <c r="AA82" s="353"/>
      <c r="AB82" s="68" t="str">
        <f t="shared" si="28"/>
        <v/>
      </c>
      <c r="AC82" s="351"/>
      <c r="AD82" s="93">
        <f t="shared" si="29"/>
        <v>524155.85447662615</v>
      </c>
      <c r="AE82" s="93" t="str">
        <f t="shared" si="30"/>
        <v/>
      </c>
      <c r="AF82" s="352"/>
      <c r="AG82" s="90">
        <f t="shared" si="35"/>
        <v>524155.85447662615</v>
      </c>
      <c r="AH82" s="10"/>
    </row>
    <row r="83" spans="1:34" x14ac:dyDescent="0.2">
      <c r="A83" s="65">
        <f t="shared" si="21"/>
        <v>69</v>
      </c>
      <c r="B83" s="345">
        <v>1</v>
      </c>
      <c r="C83" s="345" t="s">
        <v>96</v>
      </c>
      <c r="D83" s="346"/>
      <c r="E83" s="345">
        <v>3</v>
      </c>
      <c r="F83" s="345">
        <v>25</v>
      </c>
      <c r="G83" s="346"/>
      <c r="H83" s="347">
        <v>30992</v>
      </c>
      <c r="I83" s="347">
        <v>38419</v>
      </c>
      <c r="J83" s="232">
        <f t="shared" si="22"/>
        <v>40</v>
      </c>
      <c r="K83" s="232">
        <f t="shared" si="23"/>
        <v>4</v>
      </c>
      <c r="L83" s="232">
        <f t="shared" si="24"/>
        <v>20</v>
      </c>
      <c r="M83" s="232">
        <f t="shared" si="25"/>
        <v>0</v>
      </c>
      <c r="N83" s="348">
        <v>164240</v>
      </c>
      <c r="O83" s="348">
        <v>143620</v>
      </c>
      <c r="P83" s="348"/>
      <c r="Q83" s="348" t="s">
        <v>49</v>
      </c>
      <c r="R83" s="348"/>
      <c r="S83" s="348"/>
      <c r="T83" s="236">
        <f t="shared" si="31"/>
        <v>307860</v>
      </c>
      <c r="U83" s="236">
        <f t="shared" si="32"/>
        <v>307860</v>
      </c>
      <c r="V83" s="193">
        <f t="shared" si="33"/>
        <v>335901.62190052011</v>
      </c>
      <c r="W83" s="349">
        <v>3</v>
      </c>
      <c r="X83" s="193">
        <f t="shared" si="34"/>
        <v>142618.69527869264</v>
      </c>
      <c r="Y83" s="68">
        <f t="shared" si="26"/>
        <v>478520.31717921275</v>
      </c>
      <c r="Z83" s="69">
        <f t="shared" si="27"/>
        <v>1.5543439133996386</v>
      </c>
      <c r="AA83" s="353"/>
      <c r="AB83" s="68" t="str">
        <f t="shared" si="28"/>
        <v/>
      </c>
      <c r="AC83" s="351"/>
      <c r="AD83" s="93">
        <f t="shared" si="29"/>
        <v>478520.31717921275</v>
      </c>
      <c r="AE83" s="93" t="str">
        <f t="shared" si="30"/>
        <v/>
      </c>
      <c r="AF83" s="352"/>
      <c r="AG83" s="90">
        <f t="shared" si="35"/>
        <v>478520.31717921275</v>
      </c>
      <c r="AH83" s="10"/>
    </row>
    <row r="84" spans="1:34" x14ac:dyDescent="0.2">
      <c r="A84" s="65">
        <f t="shared" si="21"/>
        <v>70</v>
      </c>
      <c r="B84" s="345">
        <v>2</v>
      </c>
      <c r="C84" s="345" t="s">
        <v>97</v>
      </c>
      <c r="D84" s="346"/>
      <c r="E84" s="345">
        <v>3</v>
      </c>
      <c r="F84" s="345">
        <v>14</v>
      </c>
      <c r="G84" s="346"/>
      <c r="H84" s="347">
        <v>31852</v>
      </c>
      <c r="I84" s="347">
        <v>39373</v>
      </c>
      <c r="J84" s="232">
        <f t="shared" si="22"/>
        <v>38</v>
      </c>
      <c r="K84" s="232">
        <f t="shared" si="23"/>
        <v>0</v>
      </c>
      <c r="L84" s="232">
        <f t="shared" si="24"/>
        <v>17</v>
      </c>
      <c r="M84" s="232">
        <f t="shared" si="25"/>
        <v>5</v>
      </c>
      <c r="N84" s="348">
        <v>161240</v>
      </c>
      <c r="O84" s="348">
        <v>129400</v>
      </c>
      <c r="P84" s="348"/>
      <c r="Q84" s="348" t="s">
        <v>49</v>
      </c>
      <c r="R84" s="348"/>
      <c r="S84" s="348"/>
      <c r="T84" s="236">
        <f t="shared" si="31"/>
        <v>290640</v>
      </c>
      <c r="U84" s="236">
        <f t="shared" si="32"/>
        <v>290640</v>
      </c>
      <c r="V84" s="193">
        <f t="shared" si="33"/>
        <v>317113.12736038188</v>
      </c>
      <c r="W84" s="349">
        <v>3</v>
      </c>
      <c r="X84" s="193">
        <f t="shared" si="34"/>
        <v>134641.3876300891</v>
      </c>
      <c r="Y84" s="68">
        <f t="shared" si="26"/>
        <v>451754.51499047095</v>
      </c>
      <c r="Z84" s="69">
        <f t="shared" si="27"/>
        <v>1.5543439133996386</v>
      </c>
      <c r="AA84" s="353"/>
      <c r="AB84" s="68" t="str">
        <f t="shared" si="28"/>
        <v/>
      </c>
      <c r="AC84" s="351"/>
      <c r="AD84" s="93">
        <f t="shared" si="29"/>
        <v>451754.51499047095</v>
      </c>
      <c r="AE84" s="93" t="str">
        <f t="shared" si="30"/>
        <v/>
      </c>
      <c r="AF84" s="352"/>
      <c r="AG84" s="90">
        <f t="shared" si="35"/>
        <v>451754.51499047095</v>
      </c>
      <c r="AH84" s="10"/>
    </row>
    <row r="85" spans="1:34" x14ac:dyDescent="0.2">
      <c r="A85" s="65">
        <f t="shared" si="21"/>
        <v>71</v>
      </c>
      <c r="B85" s="345">
        <v>2</v>
      </c>
      <c r="C85" s="345" t="s">
        <v>98</v>
      </c>
      <c r="D85" s="346"/>
      <c r="E85" s="345">
        <v>3</v>
      </c>
      <c r="F85" s="345">
        <v>16</v>
      </c>
      <c r="G85" s="346"/>
      <c r="H85" s="347">
        <v>32279</v>
      </c>
      <c r="I85" s="347">
        <v>40460</v>
      </c>
      <c r="J85" s="232">
        <f t="shared" si="22"/>
        <v>36</v>
      </c>
      <c r="K85" s="232">
        <f t="shared" si="23"/>
        <v>10</v>
      </c>
      <c r="L85" s="232">
        <f t="shared" si="24"/>
        <v>14</v>
      </c>
      <c r="M85" s="232">
        <f t="shared" si="25"/>
        <v>5</v>
      </c>
      <c r="N85" s="348">
        <v>158240</v>
      </c>
      <c r="O85" s="348">
        <v>132740</v>
      </c>
      <c r="P85" s="348"/>
      <c r="Q85" s="348" t="s">
        <v>49</v>
      </c>
      <c r="R85" s="348"/>
      <c r="S85" s="348"/>
      <c r="T85" s="236">
        <f t="shared" si="31"/>
        <v>290980</v>
      </c>
      <c r="U85" s="236">
        <f t="shared" si="32"/>
        <v>290980</v>
      </c>
      <c r="V85" s="193">
        <f t="shared" si="33"/>
        <v>317484.09647441481</v>
      </c>
      <c r="W85" s="349">
        <v>3</v>
      </c>
      <c r="X85" s="193">
        <f t="shared" si="34"/>
        <v>134798.89544661203</v>
      </c>
      <c r="Y85" s="68">
        <f t="shared" si="26"/>
        <v>452282.99192102684</v>
      </c>
      <c r="Z85" s="69">
        <f t="shared" si="27"/>
        <v>1.5543439133996386</v>
      </c>
      <c r="AA85" s="353"/>
      <c r="AB85" s="68" t="str">
        <f t="shared" si="28"/>
        <v/>
      </c>
      <c r="AC85" s="351"/>
      <c r="AD85" s="93">
        <f t="shared" si="29"/>
        <v>452282.99192102684</v>
      </c>
      <c r="AE85" s="93" t="str">
        <f t="shared" si="30"/>
        <v/>
      </c>
      <c r="AF85" s="352"/>
      <c r="AG85" s="90">
        <f t="shared" si="35"/>
        <v>452282.99192102684</v>
      </c>
      <c r="AH85" s="10"/>
    </row>
    <row r="86" spans="1:34" x14ac:dyDescent="0.2">
      <c r="A86" s="65" t="str">
        <f t="shared" si="21"/>
        <v/>
      </c>
      <c r="B86" s="345"/>
      <c r="C86" s="345"/>
      <c r="D86" s="346"/>
      <c r="E86" s="345"/>
      <c r="F86" s="345"/>
      <c r="G86" s="346"/>
      <c r="H86" s="347"/>
      <c r="I86" s="347"/>
      <c r="J86" s="232" t="str">
        <f t="shared" ref="J86:J149" si="36">IF(H86="","",DATEDIF(H86-1,$J$11,"Y"))</f>
        <v/>
      </c>
      <c r="K86" s="232" t="str">
        <f t="shared" ref="K86:K149" si="37">IF(H86="","",DATEDIF(H86-1,$J$11,"YM"))</f>
        <v/>
      </c>
      <c r="L86" s="232" t="str">
        <f t="shared" ref="L86:L149" si="38">IF(I86="","",DATEDIF(I86-1,$J$11,"Y"))</f>
        <v/>
      </c>
      <c r="M86" s="232" t="str">
        <f t="shared" ref="M86:M149" si="39">IF(I86="","",DATEDIF(I86-1,$J$11,"YM"))</f>
        <v/>
      </c>
      <c r="N86" s="348" t="s">
        <v>49</v>
      </c>
      <c r="O86" s="348" t="s">
        <v>49</v>
      </c>
      <c r="P86" s="348"/>
      <c r="Q86" s="348"/>
      <c r="R86" s="348"/>
      <c r="S86" s="348"/>
      <c r="T86" s="236" t="str">
        <f t="shared" si="31"/>
        <v/>
      </c>
      <c r="U86" s="236" t="str">
        <f t="shared" si="32"/>
        <v/>
      </c>
      <c r="V86" s="193" t="str">
        <f t="shared" si="33"/>
        <v/>
      </c>
      <c r="W86" s="354"/>
      <c r="X86" s="193" t="str">
        <f t="shared" si="34"/>
        <v/>
      </c>
      <c r="Y86" s="68" t="str">
        <f t="shared" si="26"/>
        <v/>
      </c>
      <c r="Z86" s="69" t="str">
        <f t="shared" si="27"/>
        <v/>
      </c>
      <c r="AA86" s="353"/>
      <c r="AB86" s="68" t="str">
        <f t="shared" si="28"/>
        <v/>
      </c>
      <c r="AC86" s="355"/>
      <c r="AD86" s="93" t="str">
        <f t="shared" si="29"/>
        <v/>
      </c>
      <c r="AE86" s="93" t="str">
        <f t="shared" si="30"/>
        <v/>
      </c>
      <c r="AF86" s="352"/>
      <c r="AG86" s="90" t="str">
        <f t="shared" si="35"/>
        <v/>
      </c>
      <c r="AH86" s="10"/>
    </row>
    <row r="87" spans="1:34" x14ac:dyDescent="0.2">
      <c r="A87" s="65" t="str">
        <f t="shared" si="21"/>
        <v/>
      </c>
      <c r="B87" s="345"/>
      <c r="C87" s="345"/>
      <c r="D87" s="346"/>
      <c r="E87" s="345"/>
      <c r="F87" s="345"/>
      <c r="G87" s="346"/>
      <c r="H87" s="347"/>
      <c r="I87" s="347"/>
      <c r="J87" s="232" t="str">
        <f t="shared" si="36"/>
        <v/>
      </c>
      <c r="K87" s="232" t="str">
        <f t="shared" si="37"/>
        <v/>
      </c>
      <c r="L87" s="232" t="str">
        <f t="shared" si="38"/>
        <v/>
      </c>
      <c r="M87" s="232" t="str">
        <f t="shared" si="39"/>
        <v/>
      </c>
      <c r="N87" s="348" t="s">
        <v>49</v>
      </c>
      <c r="O87" s="348" t="s">
        <v>49</v>
      </c>
      <c r="P87" s="348"/>
      <c r="Q87" s="348"/>
      <c r="R87" s="348"/>
      <c r="S87" s="348"/>
      <c r="T87" s="236" t="str">
        <f t="shared" si="31"/>
        <v/>
      </c>
      <c r="U87" s="236" t="str">
        <f t="shared" si="32"/>
        <v/>
      </c>
      <c r="V87" s="193" t="str">
        <f t="shared" si="33"/>
        <v/>
      </c>
      <c r="W87" s="354"/>
      <c r="X87" s="193" t="str">
        <f t="shared" si="34"/>
        <v/>
      </c>
      <c r="Y87" s="68" t="str">
        <f t="shared" si="26"/>
        <v/>
      </c>
      <c r="Z87" s="69" t="str">
        <f t="shared" si="27"/>
        <v/>
      </c>
      <c r="AA87" s="353"/>
      <c r="AB87" s="68" t="str">
        <f t="shared" si="28"/>
        <v/>
      </c>
      <c r="AC87" s="355"/>
      <c r="AD87" s="93" t="str">
        <f t="shared" si="29"/>
        <v/>
      </c>
      <c r="AE87" s="93" t="str">
        <f t="shared" si="30"/>
        <v/>
      </c>
      <c r="AF87" s="352"/>
      <c r="AG87" s="90" t="str">
        <f t="shared" si="35"/>
        <v/>
      </c>
      <c r="AH87" s="10"/>
    </row>
    <row r="88" spans="1:34" x14ac:dyDescent="0.2">
      <c r="A88" s="65" t="str">
        <f t="shared" si="21"/>
        <v/>
      </c>
      <c r="B88" s="345"/>
      <c r="C88" s="345"/>
      <c r="D88" s="346"/>
      <c r="E88" s="345"/>
      <c r="F88" s="345"/>
      <c r="G88" s="346"/>
      <c r="H88" s="347"/>
      <c r="I88" s="347"/>
      <c r="J88" s="232" t="str">
        <f t="shared" si="36"/>
        <v/>
      </c>
      <c r="K88" s="232" t="str">
        <f t="shared" si="37"/>
        <v/>
      </c>
      <c r="L88" s="232" t="str">
        <f t="shared" si="38"/>
        <v/>
      </c>
      <c r="M88" s="232" t="str">
        <f t="shared" si="39"/>
        <v/>
      </c>
      <c r="N88" s="348" t="s">
        <v>49</v>
      </c>
      <c r="O88" s="348" t="s">
        <v>49</v>
      </c>
      <c r="P88" s="348"/>
      <c r="Q88" s="348"/>
      <c r="R88" s="348"/>
      <c r="S88" s="348"/>
      <c r="T88" s="236" t="str">
        <f t="shared" si="31"/>
        <v/>
      </c>
      <c r="U88" s="236" t="str">
        <f t="shared" si="32"/>
        <v/>
      </c>
      <c r="V88" s="193" t="str">
        <f t="shared" si="33"/>
        <v/>
      </c>
      <c r="W88" s="354"/>
      <c r="X88" s="193" t="str">
        <f t="shared" si="34"/>
        <v/>
      </c>
      <c r="Y88" s="68" t="str">
        <f t="shared" si="26"/>
        <v/>
      </c>
      <c r="Z88" s="69" t="str">
        <f t="shared" si="27"/>
        <v/>
      </c>
      <c r="AA88" s="353"/>
      <c r="AB88" s="68" t="str">
        <f t="shared" si="28"/>
        <v/>
      </c>
      <c r="AC88" s="355"/>
      <c r="AD88" s="93" t="str">
        <f t="shared" si="29"/>
        <v/>
      </c>
      <c r="AE88" s="93" t="str">
        <f t="shared" si="30"/>
        <v/>
      </c>
      <c r="AF88" s="352"/>
      <c r="AG88" s="90" t="str">
        <f t="shared" si="35"/>
        <v/>
      </c>
      <c r="AH88" s="10"/>
    </row>
    <row r="89" spans="1:34" x14ac:dyDescent="0.2">
      <c r="A89" s="65" t="str">
        <f t="shared" si="21"/>
        <v/>
      </c>
      <c r="B89" s="345"/>
      <c r="C89" s="345"/>
      <c r="D89" s="346"/>
      <c r="E89" s="345"/>
      <c r="F89" s="345"/>
      <c r="G89" s="346"/>
      <c r="H89" s="347"/>
      <c r="I89" s="347"/>
      <c r="J89" s="232" t="str">
        <f t="shared" si="36"/>
        <v/>
      </c>
      <c r="K89" s="232" t="str">
        <f t="shared" si="37"/>
        <v/>
      </c>
      <c r="L89" s="232" t="str">
        <f t="shared" si="38"/>
        <v/>
      </c>
      <c r="M89" s="232" t="str">
        <f t="shared" si="39"/>
        <v/>
      </c>
      <c r="N89" s="348" t="s">
        <v>49</v>
      </c>
      <c r="O89" s="348" t="s">
        <v>49</v>
      </c>
      <c r="P89" s="348"/>
      <c r="Q89" s="348"/>
      <c r="R89" s="348"/>
      <c r="S89" s="348"/>
      <c r="T89" s="236" t="str">
        <f t="shared" si="31"/>
        <v/>
      </c>
      <c r="U89" s="236" t="str">
        <f t="shared" si="32"/>
        <v/>
      </c>
      <c r="V89" s="193" t="str">
        <f t="shared" si="33"/>
        <v/>
      </c>
      <c r="W89" s="354"/>
      <c r="X89" s="193" t="str">
        <f t="shared" si="34"/>
        <v/>
      </c>
      <c r="Y89" s="68" t="str">
        <f t="shared" si="26"/>
        <v/>
      </c>
      <c r="Z89" s="69" t="str">
        <f t="shared" si="27"/>
        <v/>
      </c>
      <c r="AA89" s="353"/>
      <c r="AB89" s="68" t="str">
        <f t="shared" si="28"/>
        <v/>
      </c>
      <c r="AC89" s="355"/>
      <c r="AD89" s="93" t="str">
        <f t="shared" si="29"/>
        <v/>
      </c>
      <c r="AE89" s="93" t="str">
        <f t="shared" si="30"/>
        <v/>
      </c>
      <c r="AF89" s="352"/>
      <c r="AG89" s="90" t="str">
        <f t="shared" si="35"/>
        <v/>
      </c>
      <c r="AH89" s="10"/>
    </row>
    <row r="90" spans="1:34" x14ac:dyDescent="0.2">
      <c r="A90" s="65" t="str">
        <f t="shared" si="21"/>
        <v/>
      </c>
      <c r="B90" s="345"/>
      <c r="C90" s="345"/>
      <c r="D90" s="346"/>
      <c r="E90" s="345"/>
      <c r="F90" s="345"/>
      <c r="G90" s="346"/>
      <c r="H90" s="347"/>
      <c r="I90" s="347"/>
      <c r="J90" s="232" t="str">
        <f t="shared" si="36"/>
        <v/>
      </c>
      <c r="K90" s="232" t="str">
        <f t="shared" si="37"/>
        <v/>
      </c>
      <c r="L90" s="232" t="str">
        <f t="shared" si="38"/>
        <v/>
      </c>
      <c r="M90" s="232" t="str">
        <f t="shared" si="39"/>
        <v/>
      </c>
      <c r="N90" s="348" t="s">
        <v>49</v>
      </c>
      <c r="O90" s="348" t="s">
        <v>49</v>
      </c>
      <c r="P90" s="348"/>
      <c r="Q90" s="348"/>
      <c r="R90" s="348"/>
      <c r="S90" s="348"/>
      <c r="T90" s="236" t="str">
        <f t="shared" si="31"/>
        <v/>
      </c>
      <c r="U90" s="236" t="str">
        <f t="shared" si="32"/>
        <v/>
      </c>
      <c r="V90" s="193" t="str">
        <f t="shared" si="33"/>
        <v/>
      </c>
      <c r="W90" s="354"/>
      <c r="X90" s="193" t="str">
        <f t="shared" si="34"/>
        <v/>
      </c>
      <c r="Y90" s="68" t="str">
        <f t="shared" si="26"/>
        <v/>
      </c>
      <c r="Z90" s="69" t="str">
        <f t="shared" si="27"/>
        <v/>
      </c>
      <c r="AA90" s="353"/>
      <c r="AB90" s="68" t="str">
        <f t="shared" si="28"/>
        <v/>
      </c>
      <c r="AC90" s="355"/>
      <c r="AD90" s="93" t="str">
        <f t="shared" si="29"/>
        <v/>
      </c>
      <c r="AE90" s="93" t="str">
        <f t="shared" si="30"/>
        <v/>
      </c>
      <c r="AF90" s="352"/>
      <c r="AG90" s="90" t="str">
        <f t="shared" si="35"/>
        <v/>
      </c>
      <c r="AH90" s="10"/>
    </row>
    <row r="91" spans="1:34" x14ac:dyDescent="0.2">
      <c r="A91" s="65" t="str">
        <f t="shared" si="21"/>
        <v/>
      </c>
      <c r="B91" s="345"/>
      <c r="C91" s="345"/>
      <c r="D91" s="346"/>
      <c r="E91" s="345"/>
      <c r="F91" s="345"/>
      <c r="G91" s="346"/>
      <c r="H91" s="347"/>
      <c r="I91" s="347"/>
      <c r="J91" s="232" t="str">
        <f t="shared" si="36"/>
        <v/>
      </c>
      <c r="K91" s="232" t="str">
        <f t="shared" si="37"/>
        <v/>
      </c>
      <c r="L91" s="232" t="str">
        <f t="shared" si="38"/>
        <v/>
      </c>
      <c r="M91" s="232" t="str">
        <f t="shared" si="39"/>
        <v/>
      </c>
      <c r="N91" s="348" t="s">
        <v>49</v>
      </c>
      <c r="O91" s="348" t="s">
        <v>49</v>
      </c>
      <c r="P91" s="348"/>
      <c r="Q91" s="348"/>
      <c r="R91" s="348"/>
      <c r="S91" s="348"/>
      <c r="T91" s="236" t="str">
        <f t="shared" si="31"/>
        <v/>
      </c>
      <c r="U91" s="236" t="str">
        <f t="shared" si="32"/>
        <v/>
      </c>
      <c r="V91" s="193" t="str">
        <f t="shared" si="33"/>
        <v/>
      </c>
      <c r="W91" s="354"/>
      <c r="X91" s="193" t="str">
        <f t="shared" si="34"/>
        <v/>
      </c>
      <c r="Y91" s="68" t="str">
        <f t="shared" si="26"/>
        <v/>
      </c>
      <c r="Z91" s="69" t="str">
        <f t="shared" si="27"/>
        <v/>
      </c>
      <c r="AA91" s="353"/>
      <c r="AB91" s="68" t="str">
        <f t="shared" si="28"/>
        <v/>
      </c>
      <c r="AC91" s="355"/>
      <c r="AD91" s="93" t="str">
        <f t="shared" si="29"/>
        <v/>
      </c>
      <c r="AE91" s="93" t="str">
        <f t="shared" si="30"/>
        <v/>
      </c>
      <c r="AF91" s="352"/>
      <c r="AG91" s="90" t="str">
        <f t="shared" si="35"/>
        <v/>
      </c>
      <c r="AH91" s="10"/>
    </row>
    <row r="92" spans="1:34" x14ac:dyDescent="0.2">
      <c r="A92" s="65" t="str">
        <f t="shared" si="21"/>
        <v/>
      </c>
      <c r="B92" s="345"/>
      <c r="C92" s="345"/>
      <c r="D92" s="346"/>
      <c r="E92" s="345"/>
      <c r="F92" s="345"/>
      <c r="G92" s="346"/>
      <c r="H92" s="347"/>
      <c r="I92" s="347"/>
      <c r="J92" s="232" t="str">
        <f t="shared" si="36"/>
        <v/>
      </c>
      <c r="K92" s="232" t="str">
        <f t="shared" si="37"/>
        <v/>
      </c>
      <c r="L92" s="232" t="str">
        <f t="shared" si="38"/>
        <v/>
      </c>
      <c r="M92" s="232" t="str">
        <f t="shared" si="39"/>
        <v/>
      </c>
      <c r="N92" s="348" t="s">
        <v>49</v>
      </c>
      <c r="O92" s="348" t="s">
        <v>49</v>
      </c>
      <c r="P92" s="348"/>
      <c r="Q92" s="348"/>
      <c r="R92" s="348"/>
      <c r="S92" s="348"/>
      <c r="T92" s="236" t="str">
        <f t="shared" si="31"/>
        <v/>
      </c>
      <c r="U92" s="236" t="str">
        <f t="shared" si="32"/>
        <v/>
      </c>
      <c r="V92" s="193" t="str">
        <f t="shared" si="33"/>
        <v/>
      </c>
      <c r="W92" s="354"/>
      <c r="X92" s="193" t="str">
        <f t="shared" si="34"/>
        <v/>
      </c>
      <c r="Y92" s="68" t="str">
        <f t="shared" si="26"/>
        <v/>
      </c>
      <c r="Z92" s="69" t="str">
        <f t="shared" si="27"/>
        <v/>
      </c>
      <c r="AA92" s="353"/>
      <c r="AB92" s="68" t="str">
        <f t="shared" si="28"/>
        <v/>
      </c>
      <c r="AC92" s="355"/>
      <c r="AD92" s="93" t="str">
        <f t="shared" si="29"/>
        <v/>
      </c>
      <c r="AE92" s="93" t="str">
        <f t="shared" si="30"/>
        <v/>
      </c>
      <c r="AF92" s="352"/>
      <c r="AG92" s="90" t="str">
        <f t="shared" si="35"/>
        <v/>
      </c>
      <c r="AH92" s="10"/>
    </row>
    <row r="93" spans="1:34" x14ac:dyDescent="0.2">
      <c r="A93" s="65" t="str">
        <f t="shared" si="21"/>
        <v/>
      </c>
      <c r="B93" s="345"/>
      <c r="C93" s="345"/>
      <c r="D93" s="346"/>
      <c r="E93" s="345"/>
      <c r="F93" s="345"/>
      <c r="G93" s="346"/>
      <c r="H93" s="347"/>
      <c r="I93" s="347"/>
      <c r="J93" s="232" t="str">
        <f t="shared" si="36"/>
        <v/>
      </c>
      <c r="K93" s="232" t="str">
        <f t="shared" si="37"/>
        <v/>
      </c>
      <c r="L93" s="232" t="str">
        <f t="shared" si="38"/>
        <v/>
      </c>
      <c r="M93" s="232" t="str">
        <f t="shared" si="39"/>
        <v/>
      </c>
      <c r="N93" s="348" t="s">
        <v>49</v>
      </c>
      <c r="O93" s="348" t="s">
        <v>49</v>
      </c>
      <c r="P93" s="348"/>
      <c r="Q93" s="348"/>
      <c r="R93" s="348"/>
      <c r="S93" s="348"/>
      <c r="T93" s="236" t="str">
        <f t="shared" si="31"/>
        <v/>
      </c>
      <c r="U93" s="236" t="str">
        <f t="shared" si="32"/>
        <v/>
      </c>
      <c r="V93" s="193" t="str">
        <f t="shared" si="33"/>
        <v/>
      </c>
      <c r="W93" s="354"/>
      <c r="X93" s="193" t="str">
        <f t="shared" si="34"/>
        <v/>
      </c>
      <c r="Y93" s="68" t="str">
        <f t="shared" si="26"/>
        <v/>
      </c>
      <c r="Z93" s="69" t="str">
        <f t="shared" si="27"/>
        <v/>
      </c>
      <c r="AA93" s="353"/>
      <c r="AB93" s="68" t="str">
        <f t="shared" si="28"/>
        <v/>
      </c>
      <c r="AC93" s="355"/>
      <c r="AD93" s="93" t="str">
        <f t="shared" si="29"/>
        <v/>
      </c>
      <c r="AE93" s="93" t="str">
        <f t="shared" si="30"/>
        <v/>
      </c>
      <c r="AF93" s="352"/>
      <c r="AG93" s="90" t="str">
        <f t="shared" si="35"/>
        <v/>
      </c>
      <c r="AH93" s="10"/>
    </row>
    <row r="94" spans="1:34" x14ac:dyDescent="0.2">
      <c r="A94" s="65" t="str">
        <f t="shared" si="21"/>
        <v/>
      </c>
      <c r="B94" s="345"/>
      <c r="C94" s="345"/>
      <c r="D94" s="346"/>
      <c r="E94" s="345"/>
      <c r="F94" s="345"/>
      <c r="G94" s="346"/>
      <c r="H94" s="347"/>
      <c r="I94" s="347"/>
      <c r="J94" s="232" t="str">
        <f t="shared" si="36"/>
        <v/>
      </c>
      <c r="K94" s="232" t="str">
        <f t="shared" si="37"/>
        <v/>
      </c>
      <c r="L94" s="232" t="str">
        <f t="shared" si="38"/>
        <v/>
      </c>
      <c r="M94" s="232" t="str">
        <f t="shared" si="39"/>
        <v/>
      </c>
      <c r="N94" s="348" t="s">
        <v>49</v>
      </c>
      <c r="O94" s="348" t="s">
        <v>49</v>
      </c>
      <c r="P94" s="348"/>
      <c r="Q94" s="348"/>
      <c r="R94" s="348"/>
      <c r="S94" s="348"/>
      <c r="T94" s="236" t="str">
        <f t="shared" si="31"/>
        <v/>
      </c>
      <c r="U94" s="236" t="str">
        <f t="shared" si="32"/>
        <v/>
      </c>
      <c r="V94" s="193" t="str">
        <f t="shared" si="33"/>
        <v/>
      </c>
      <c r="W94" s="354"/>
      <c r="X94" s="193" t="str">
        <f t="shared" si="34"/>
        <v/>
      </c>
      <c r="Y94" s="68" t="str">
        <f t="shared" si="26"/>
        <v/>
      </c>
      <c r="Z94" s="69" t="str">
        <f t="shared" si="27"/>
        <v/>
      </c>
      <c r="AA94" s="353"/>
      <c r="AB94" s="68" t="str">
        <f t="shared" si="28"/>
        <v/>
      </c>
      <c r="AC94" s="355"/>
      <c r="AD94" s="93" t="str">
        <f t="shared" si="29"/>
        <v/>
      </c>
      <c r="AE94" s="93" t="str">
        <f t="shared" si="30"/>
        <v/>
      </c>
      <c r="AF94" s="352"/>
      <c r="AG94" s="90" t="str">
        <f t="shared" si="35"/>
        <v/>
      </c>
      <c r="AH94" s="10"/>
    </row>
    <row r="95" spans="1:34" x14ac:dyDescent="0.2">
      <c r="A95" s="65" t="str">
        <f t="shared" si="21"/>
        <v/>
      </c>
      <c r="B95" s="345"/>
      <c r="C95" s="345"/>
      <c r="D95" s="346"/>
      <c r="E95" s="345"/>
      <c r="F95" s="345"/>
      <c r="G95" s="346"/>
      <c r="H95" s="347"/>
      <c r="I95" s="347"/>
      <c r="J95" s="232" t="str">
        <f t="shared" si="36"/>
        <v/>
      </c>
      <c r="K95" s="232" t="str">
        <f t="shared" si="37"/>
        <v/>
      </c>
      <c r="L95" s="232" t="str">
        <f t="shared" si="38"/>
        <v/>
      </c>
      <c r="M95" s="232" t="str">
        <f t="shared" si="39"/>
        <v/>
      </c>
      <c r="N95" s="348" t="s">
        <v>49</v>
      </c>
      <c r="O95" s="348" t="s">
        <v>49</v>
      </c>
      <c r="P95" s="348"/>
      <c r="Q95" s="348"/>
      <c r="R95" s="348"/>
      <c r="S95" s="348"/>
      <c r="T95" s="236" t="str">
        <f t="shared" si="31"/>
        <v/>
      </c>
      <c r="U95" s="236" t="str">
        <f t="shared" si="32"/>
        <v/>
      </c>
      <c r="V95" s="193" t="str">
        <f t="shared" si="33"/>
        <v/>
      </c>
      <c r="W95" s="354"/>
      <c r="X95" s="193" t="str">
        <f t="shared" si="34"/>
        <v/>
      </c>
      <c r="Y95" s="68" t="str">
        <f t="shared" si="26"/>
        <v/>
      </c>
      <c r="Z95" s="69" t="str">
        <f t="shared" si="27"/>
        <v/>
      </c>
      <c r="AA95" s="353"/>
      <c r="AB95" s="68" t="str">
        <f t="shared" si="28"/>
        <v/>
      </c>
      <c r="AC95" s="355"/>
      <c r="AD95" s="93" t="str">
        <f t="shared" si="29"/>
        <v/>
      </c>
      <c r="AE95" s="93" t="str">
        <f t="shared" si="30"/>
        <v/>
      </c>
      <c r="AF95" s="352"/>
      <c r="AG95" s="90" t="str">
        <f t="shared" si="35"/>
        <v/>
      </c>
      <c r="AH95" s="10"/>
    </row>
    <row r="96" spans="1:34" x14ac:dyDescent="0.2">
      <c r="A96" s="65" t="str">
        <f t="shared" si="21"/>
        <v/>
      </c>
      <c r="B96" s="345"/>
      <c r="C96" s="345"/>
      <c r="D96" s="346"/>
      <c r="E96" s="345"/>
      <c r="F96" s="345"/>
      <c r="G96" s="346"/>
      <c r="H96" s="347"/>
      <c r="I96" s="347"/>
      <c r="J96" s="232" t="str">
        <f t="shared" si="36"/>
        <v/>
      </c>
      <c r="K96" s="232" t="str">
        <f t="shared" si="37"/>
        <v/>
      </c>
      <c r="L96" s="232" t="str">
        <f t="shared" si="38"/>
        <v/>
      </c>
      <c r="M96" s="232" t="str">
        <f t="shared" si="39"/>
        <v/>
      </c>
      <c r="N96" s="348" t="s">
        <v>49</v>
      </c>
      <c r="O96" s="348" t="s">
        <v>49</v>
      </c>
      <c r="P96" s="348"/>
      <c r="Q96" s="348"/>
      <c r="R96" s="348"/>
      <c r="S96" s="348"/>
      <c r="T96" s="236" t="str">
        <f t="shared" si="31"/>
        <v/>
      </c>
      <c r="U96" s="236" t="str">
        <f t="shared" si="32"/>
        <v/>
      </c>
      <c r="V96" s="193" t="str">
        <f t="shared" si="33"/>
        <v/>
      </c>
      <c r="W96" s="354"/>
      <c r="X96" s="193" t="str">
        <f t="shared" si="34"/>
        <v/>
      </c>
      <c r="Y96" s="68" t="str">
        <f t="shared" si="26"/>
        <v/>
      </c>
      <c r="Z96" s="69" t="str">
        <f t="shared" si="27"/>
        <v/>
      </c>
      <c r="AA96" s="353"/>
      <c r="AB96" s="68" t="str">
        <f t="shared" si="28"/>
        <v/>
      </c>
      <c r="AC96" s="355"/>
      <c r="AD96" s="93" t="str">
        <f t="shared" si="29"/>
        <v/>
      </c>
      <c r="AE96" s="93" t="str">
        <f t="shared" si="30"/>
        <v/>
      </c>
      <c r="AF96" s="352"/>
      <c r="AG96" s="90" t="str">
        <f t="shared" si="35"/>
        <v/>
      </c>
      <c r="AH96" s="10"/>
    </row>
    <row r="97" spans="1:34" x14ac:dyDescent="0.2">
      <c r="A97" s="65" t="str">
        <f t="shared" si="21"/>
        <v/>
      </c>
      <c r="B97" s="345"/>
      <c r="C97" s="345"/>
      <c r="D97" s="346"/>
      <c r="E97" s="345"/>
      <c r="F97" s="345"/>
      <c r="G97" s="346"/>
      <c r="H97" s="347"/>
      <c r="I97" s="347"/>
      <c r="J97" s="232" t="str">
        <f t="shared" si="36"/>
        <v/>
      </c>
      <c r="K97" s="232" t="str">
        <f t="shared" si="37"/>
        <v/>
      </c>
      <c r="L97" s="232" t="str">
        <f t="shared" si="38"/>
        <v/>
      </c>
      <c r="M97" s="232" t="str">
        <f t="shared" si="39"/>
        <v/>
      </c>
      <c r="N97" s="348" t="s">
        <v>49</v>
      </c>
      <c r="O97" s="348" t="s">
        <v>49</v>
      </c>
      <c r="P97" s="348"/>
      <c r="Q97" s="348"/>
      <c r="R97" s="348"/>
      <c r="S97" s="348"/>
      <c r="T97" s="236" t="str">
        <f t="shared" si="31"/>
        <v/>
      </c>
      <c r="U97" s="236" t="str">
        <f t="shared" si="32"/>
        <v/>
      </c>
      <c r="V97" s="193" t="str">
        <f t="shared" si="33"/>
        <v/>
      </c>
      <c r="W97" s="354"/>
      <c r="X97" s="193" t="str">
        <f t="shared" si="34"/>
        <v/>
      </c>
      <c r="Y97" s="68" t="str">
        <f t="shared" si="26"/>
        <v/>
      </c>
      <c r="Z97" s="69" t="str">
        <f t="shared" si="27"/>
        <v/>
      </c>
      <c r="AA97" s="353"/>
      <c r="AB97" s="68" t="str">
        <f t="shared" si="28"/>
        <v/>
      </c>
      <c r="AC97" s="355"/>
      <c r="AD97" s="93" t="str">
        <f t="shared" si="29"/>
        <v/>
      </c>
      <c r="AE97" s="93" t="str">
        <f t="shared" si="30"/>
        <v/>
      </c>
      <c r="AF97" s="352"/>
      <c r="AG97" s="90" t="str">
        <f t="shared" si="35"/>
        <v/>
      </c>
      <c r="AH97" s="10"/>
    </row>
    <row r="98" spans="1:34" x14ac:dyDescent="0.2">
      <c r="A98" s="65" t="str">
        <f t="shared" si="21"/>
        <v/>
      </c>
      <c r="B98" s="345"/>
      <c r="C98" s="345"/>
      <c r="D98" s="346"/>
      <c r="E98" s="345"/>
      <c r="F98" s="345"/>
      <c r="G98" s="346"/>
      <c r="H98" s="347"/>
      <c r="I98" s="347"/>
      <c r="J98" s="232" t="str">
        <f t="shared" si="36"/>
        <v/>
      </c>
      <c r="K98" s="232" t="str">
        <f t="shared" si="37"/>
        <v/>
      </c>
      <c r="L98" s="232" t="str">
        <f t="shared" si="38"/>
        <v/>
      </c>
      <c r="M98" s="232" t="str">
        <f t="shared" si="39"/>
        <v/>
      </c>
      <c r="N98" s="348" t="s">
        <v>49</v>
      </c>
      <c r="O98" s="348" t="s">
        <v>49</v>
      </c>
      <c r="P98" s="348"/>
      <c r="Q98" s="348"/>
      <c r="R98" s="348"/>
      <c r="S98" s="348"/>
      <c r="T98" s="236" t="str">
        <f t="shared" si="31"/>
        <v/>
      </c>
      <c r="U98" s="236" t="str">
        <f t="shared" si="32"/>
        <v/>
      </c>
      <c r="V98" s="193" t="str">
        <f t="shared" si="33"/>
        <v/>
      </c>
      <c r="W98" s="354"/>
      <c r="X98" s="193" t="str">
        <f t="shared" si="34"/>
        <v/>
      </c>
      <c r="Y98" s="68" t="str">
        <f t="shared" si="26"/>
        <v/>
      </c>
      <c r="Z98" s="69" t="str">
        <f t="shared" si="27"/>
        <v/>
      </c>
      <c r="AA98" s="353"/>
      <c r="AB98" s="68" t="str">
        <f t="shared" si="28"/>
        <v/>
      </c>
      <c r="AC98" s="355"/>
      <c r="AD98" s="93" t="str">
        <f t="shared" si="29"/>
        <v/>
      </c>
      <c r="AE98" s="93" t="str">
        <f t="shared" si="30"/>
        <v/>
      </c>
      <c r="AF98" s="352"/>
      <c r="AG98" s="90" t="str">
        <f t="shared" si="35"/>
        <v/>
      </c>
      <c r="AH98" s="10"/>
    </row>
    <row r="99" spans="1:34" x14ac:dyDescent="0.2">
      <c r="A99" s="65" t="str">
        <f t="shared" si="21"/>
        <v/>
      </c>
      <c r="B99" s="345"/>
      <c r="C99" s="345"/>
      <c r="D99" s="346"/>
      <c r="E99" s="345"/>
      <c r="F99" s="345"/>
      <c r="G99" s="346"/>
      <c r="H99" s="347"/>
      <c r="I99" s="347"/>
      <c r="J99" s="232" t="str">
        <f t="shared" si="36"/>
        <v/>
      </c>
      <c r="K99" s="232" t="str">
        <f t="shared" si="37"/>
        <v/>
      </c>
      <c r="L99" s="232" t="str">
        <f t="shared" si="38"/>
        <v/>
      </c>
      <c r="M99" s="232" t="str">
        <f t="shared" si="39"/>
        <v/>
      </c>
      <c r="N99" s="348" t="s">
        <v>49</v>
      </c>
      <c r="O99" s="348" t="s">
        <v>49</v>
      </c>
      <c r="P99" s="348"/>
      <c r="Q99" s="348"/>
      <c r="R99" s="348"/>
      <c r="S99" s="348"/>
      <c r="T99" s="236" t="str">
        <f t="shared" si="31"/>
        <v/>
      </c>
      <c r="U99" s="236" t="str">
        <f t="shared" si="32"/>
        <v/>
      </c>
      <c r="V99" s="193" t="str">
        <f t="shared" si="33"/>
        <v/>
      </c>
      <c r="W99" s="354"/>
      <c r="X99" s="193" t="str">
        <f t="shared" si="34"/>
        <v/>
      </c>
      <c r="Y99" s="68" t="str">
        <f t="shared" si="26"/>
        <v/>
      </c>
      <c r="Z99" s="69" t="str">
        <f t="shared" si="27"/>
        <v/>
      </c>
      <c r="AA99" s="353"/>
      <c r="AB99" s="68" t="str">
        <f t="shared" si="28"/>
        <v/>
      </c>
      <c r="AC99" s="355"/>
      <c r="AD99" s="93" t="str">
        <f t="shared" si="29"/>
        <v/>
      </c>
      <c r="AE99" s="93" t="str">
        <f t="shared" si="30"/>
        <v/>
      </c>
      <c r="AF99" s="352"/>
      <c r="AG99" s="90" t="str">
        <f t="shared" si="35"/>
        <v/>
      </c>
      <c r="AH99" s="10"/>
    </row>
    <row r="100" spans="1:34" x14ac:dyDescent="0.2">
      <c r="A100" s="65" t="str">
        <f t="shared" si="21"/>
        <v/>
      </c>
      <c r="B100" s="345"/>
      <c r="C100" s="345"/>
      <c r="D100" s="346"/>
      <c r="E100" s="345"/>
      <c r="F100" s="345"/>
      <c r="G100" s="346"/>
      <c r="H100" s="347"/>
      <c r="I100" s="347"/>
      <c r="J100" s="232" t="str">
        <f t="shared" si="36"/>
        <v/>
      </c>
      <c r="K100" s="232" t="str">
        <f t="shared" si="37"/>
        <v/>
      </c>
      <c r="L100" s="232" t="str">
        <f t="shared" si="38"/>
        <v/>
      </c>
      <c r="M100" s="232" t="str">
        <f t="shared" si="39"/>
        <v/>
      </c>
      <c r="N100" s="348" t="s">
        <v>49</v>
      </c>
      <c r="O100" s="348" t="s">
        <v>49</v>
      </c>
      <c r="P100" s="348"/>
      <c r="Q100" s="348"/>
      <c r="R100" s="348"/>
      <c r="S100" s="348"/>
      <c r="T100" s="236" t="str">
        <f t="shared" si="31"/>
        <v/>
      </c>
      <c r="U100" s="236" t="str">
        <f t="shared" si="32"/>
        <v/>
      </c>
      <c r="V100" s="193" t="str">
        <f t="shared" si="33"/>
        <v/>
      </c>
      <c r="W100" s="354"/>
      <c r="X100" s="193" t="str">
        <f t="shared" si="34"/>
        <v/>
      </c>
      <c r="Y100" s="68" t="str">
        <f t="shared" si="26"/>
        <v/>
      </c>
      <c r="Z100" s="69" t="str">
        <f t="shared" si="27"/>
        <v/>
      </c>
      <c r="AA100" s="353"/>
      <c r="AB100" s="68" t="str">
        <f t="shared" si="28"/>
        <v/>
      </c>
      <c r="AC100" s="355"/>
      <c r="AD100" s="93" t="str">
        <f t="shared" si="29"/>
        <v/>
      </c>
      <c r="AE100" s="93" t="str">
        <f t="shared" si="30"/>
        <v/>
      </c>
      <c r="AF100" s="352"/>
      <c r="AG100" s="90" t="str">
        <f t="shared" si="35"/>
        <v/>
      </c>
      <c r="AH100" s="10"/>
    </row>
    <row r="101" spans="1:34" x14ac:dyDescent="0.2">
      <c r="A101" s="65" t="str">
        <f t="shared" si="21"/>
        <v/>
      </c>
      <c r="B101" s="345"/>
      <c r="C101" s="345"/>
      <c r="D101" s="346"/>
      <c r="E101" s="345"/>
      <c r="F101" s="345"/>
      <c r="G101" s="346"/>
      <c r="H101" s="347"/>
      <c r="I101" s="347"/>
      <c r="J101" s="232" t="str">
        <f t="shared" si="36"/>
        <v/>
      </c>
      <c r="K101" s="232" t="str">
        <f t="shared" si="37"/>
        <v/>
      </c>
      <c r="L101" s="232" t="str">
        <f t="shared" si="38"/>
        <v/>
      </c>
      <c r="M101" s="232" t="str">
        <f t="shared" si="39"/>
        <v/>
      </c>
      <c r="N101" s="348" t="s">
        <v>49</v>
      </c>
      <c r="O101" s="348" t="s">
        <v>49</v>
      </c>
      <c r="P101" s="348"/>
      <c r="Q101" s="348"/>
      <c r="R101" s="348"/>
      <c r="S101" s="348"/>
      <c r="T101" s="236" t="str">
        <f t="shared" si="31"/>
        <v/>
      </c>
      <c r="U101" s="236" t="str">
        <f t="shared" si="32"/>
        <v/>
      </c>
      <c r="V101" s="193" t="str">
        <f t="shared" si="33"/>
        <v/>
      </c>
      <c r="W101" s="354"/>
      <c r="X101" s="193" t="str">
        <f t="shared" si="34"/>
        <v/>
      </c>
      <c r="Y101" s="68" t="str">
        <f t="shared" si="26"/>
        <v/>
      </c>
      <c r="Z101" s="69" t="str">
        <f t="shared" si="27"/>
        <v/>
      </c>
      <c r="AA101" s="353"/>
      <c r="AB101" s="68" t="str">
        <f t="shared" si="28"/>
        <v/>
      </c>
      <c r="AC101" s="355"/>
      <c r="AD101" s="93" t="str">
        <f t="shared" si="29"/>
        <v/>
      </c>
      <c r="AE101" s="93" t="str">
        <f t="shared" si="30"/>
        <v/>
      </c>
      <c r="AF101" s="352"/>
      <c r="AG101" s="90" t="str">
        <f t="shared" si="35"/>
        <v/>
      </c>
      <c r="AH101" s="10"/>
    </row>
    <row r="102" spans="1:34" x14ac:dyDescent="0.2">
      <c r="A102" s="65" t="str">
        <f t="shared" si="21"/>
        <v/>
      </c>
      <c r="B102" s="345"/>
      <c r="C102" s="345"/>
      <c r="D102" s="346"/>
      <c r="E102" s="345"/>
      <c r="F102" s="345"/>
      <c r="G102" s="346"/>
      <c r="H102" s="347"/>
      <c r="I102" s="347"/>
      <c r="J102" s="232" t="str">
        <f t="shared" si="36"/>
        <v/>
      </c>
      <c r="K102" s="232" t="str">
        <f t="shared" si="37"/>
        <v/>
      </c>
      <c r="L102" s="232" t="str">
        <f t="shared" si="38"/>
        <v/>
      </c>
      <c r="M102" s="232" t="str">
        <f t="shared" si="39"/>
        <v/>
      </c>
      <c r="N102" s="348" t="s">
        <v>49</v>
      </c>
      <c r="O102" s="348" t="s">
        <v>49</v>
      </c>
      <c r="P102" s="348"/>
      <c r="Q102" s="348"/>
      <c r="R102" s="348"/>
      <c r="S102" s="348"/>
      <c r="T102" s="236" t="str">
        <f t="shared" si="31"/>
        <v/>
      </c>
      <c r="U102" s="236" t="str">
        <f t="shared" si="32"/>
        <v/>
      </c>
      <c r="V102" s="193" t="str">
        <f t="shared" si="33"/>
        <v/>
      </c>
      <c r="W102" s="354"/>
      <c r="X102" s="193" t="str">
        <f t="shared" si="34"/>
        <v/>
      </c>
      <c r="Y102" s="68" t="str">
        <f t="shared" si="26"/>
        <v/>
      </c>
      <c r="Z102" s="69" t="str">
        <f t="shared" si="27"/>
        <v/>
      </c>
      <c r="AA102" s="353"/>
      <c r="AB102" s="68" t="str">
        <f t="shared" si="28"/>
        <v/>
      </c>
      <c r="AC102" s="355"/>
      <c r="AD102" s="93" t="str">
        <f t="shared" si="29"/>
        <v/>
      </c>
      <c r="AE102" s="93" t="str">
        <f t="shared" si="30"/>
        <v/>
      </c>
      <c r="AF102" s="352"/>
      <c r="AG102" s="90" t="str">
        <f t="shared" si="35"/>
        <v/>
      </c>
      <c r="AH102" s="10"/>
    </row>
    <row r="103" spans="1:34" x14ac:dyDescent="0.2">
      <c r="A103" s="65" t="str">
        <f t="shared" si="21"/>
        <v/>
      </c>
      <c r="B103" s="345"/>
      <c r="C103" s="345"/>
      <c r="D103" s="346"/>
      <c r="E103" s="345"/>
      <c r="F103" s="345"/>
      <c r="G103" s="346"/>
      <c r="H103" s="347"/>
      <c r="I103" s="347"/>
      <c r="J103" s="232" t="str">
        <f t="shared" si="36"/>
        <v/>
      </c>
      <c r="K103" s="232" t="str">
        <f t="shared" si="37"/>
        <v/>
      </c>
      <c r="L103" s="232" t="str">
        <f t="shared" si="38"/>
        <v/>
      </c>
      <c r="M103" s="232" t="str">
        <f t="shared" si="39"/>
        <v/>
      </c>
      <c r="N103" s="348" t="s">
        <v>49</v>
      </c>
      <c r="O103" s="348" t="s">
        <v>49</v>
      </c>
      <c r="P103" s="348"/>
      <c r="Q103" s="348"/>
      <c r="R103" s="348"/>
      <c r="S103" s="348"/>
      <c r="T103" s="236" t="str">
        <f t="shared" si="31"/>
        <v/>
      </c>
      <c r="U103" s="236" t="str">
        <f t="shared" si="32"/>
        <v/>
      </c>
      <c r="V103" s="193" t="str">
        <f t="shared" si="33"/>
        <v/>
      </c>
      <c r="W103" s="354"/>
      <c r="X103" s="193" t="str">
        <f t="shared" si="34"/>
        <v/>
      </c>
      <c r="Y103" s="68" t="str">
        <f t="shared" si="26"/>
        <v/>
      </c>
      <c r="Z103" s="69" t="str">
        <f t="shared" si="27"/>
        <v/>
      </c>
      <c r="AA103" s="353"/>
      <c r="AB103" s="68" t="str">
        <f t="shared" si="28"/>
        <v/>
      </c>
      <c r="AC103" s="355"/>
      <c r="AD103" s="93" t="str">
        <f t="shared" si="29"/>
        <v/>
      </c>
      <c r="AE103" s="93" t="str">
        <f t="shared" si="30"/>
        <v/>
      </c>
      <c r="AF103" s="352"/>
      <c r="AG103" s="90" t="str">
        <f t="shared" si="35"/>
        <v/>
      </c>
      <c r="AH103" s="10"/>
    </row>
    <row r="104" spans="1:34" x14ac:dyDescent="0.2">
      <c r="A104" s="65" t="str">
        <f t="shared" si="21"/>
        <v/>
      </c>
      <c r="B104" s="345"/>
      <c r="C104" s="345"/>
      <c r="D104" s="346"/>
      <c r="E104" s="345"/>
      <c r="F104" s="345"/>
      <c r="G104" s="346"/>
      <c r="H104" s="347"/>
      <c r="I104" s="347"/>
      <c r="J104" s="232" t="str">
        <f t="shared" si="36"/>
        <v/>
      </c>
      <c r="K104" s="232" t="str">
        <f t="shared" si="37"/>
        <v/>
      </c>
      <c r="L104" s="232" t="str">
        <f t="shared" si="38"/>
        <v/>
      </c>
      <c r="M104" s="232" t="str">
        <f t="shared" si="39"/>
        <v/>
      </c>
      <c r="N104" s="348" t="s">
        <v>49</v>
      </c>
      <c r="O104" s="348" t="s">
        <v>49</v>
      </c>
      <c r="P104" s="348"/>
      <c r="Q104" s="348"/>
      <c r="R104" s="348"/>
      <c r="S104" s="348"/>
      <c r="T104" s="236" t="str">
        <f t="shared" si="31"/>
        <v/>
      </c>
      <c r="U104" s="236" t="str">
        <f t="shared" si="32"/>
        <v/>
      </c>
      <c r="V104" s="193" t="str">
        <f t="shared" si="33"/>
        <v/>
      </c>
      <c r="W104" s="354"/>
      <c r="X104" s="193" t="str">
        <f t="shared" si="34"/>
        <v/>
      </c>
      <c r="Y104" s="68" t="str">
        <f t="shared" si="26"/>
        <v/>
      </c>
      <c r="Z104" s="69" t="str">
        <f t="shared" si="27"/>
        <v/>
      </c>
      <c r="AA104" s="353"/>
      <c r="AB104" s="68" t="str">
        <f t="shared" si="28"/>
        <v/>
      </c>
      <c r="AC104" s="355"/>
      <c r="AD104" s="93" t="str">
        <f t="shared" si="29"/>
        <v/>
      </c>
      <c r="AE104" s="93" t="str">
        <f t="shared" si="30"/>
        <v/>
      </c>
      <c r="AF104" s="352"/>
      <c r="AG104" s="90" t="str">
        <f t="shared" si="35"/>
        <v/>
      </c>
      <c r="AH104" s="10"/>
    </row>
    <row r="105" spans="1:34" x14ac:dyDescent="0.2">
      <c r="A105" s="65" t="str">
        <f t="shared" si="21"/>
        <v/>
      </c>
      <c r="B105" s="345"/>
      <c r="C105" s="345"/>
      <c r="D105" s="346"/>
      <c r="E105" s="345"/>
      <c r="F105" s="345"/>
      <c r="G105" s="346"/>
      <c r="H105" s="347"/>
      <c r="I105" s="347"/>
      <c r="J105" s="232" t="str">
        <f t="shared" si="36"/>
        <v/>
      </c>
      <c r="K105" s="232" t="str">
        <f t="shared" si="37"/>
        <v/>
      </c>
      <c r="L105" s="232" t="str">
        <f t="shared" si="38"/>
        <v/>
      </c>
      <c r="M105" s="232" t="str">
        <f t="shared" si="39"/>
        <v/>
      </c>
      <c r="N105" s="348" t="s">
        <v>49</v>
      </c>
      <c r="O105" s="348" t="s">
        <v>49</v>
      </c>
      <c r="P105" s="348"/>
      <c r="Q105" s="348"/>
      <c r="R105" s="348"/>
      <c r="S105" s="348"/>
      <c r="T105" s="236" t="str">
        <f t="shared" si="31"/>
        <v/>
      </c>
      <c r="U105" s="236" t="str">
        <f t="shared" si="32"/>
        <v/>
      </c>
      <c r="V105" s="193" t="str">
        <f t="shared" si="33"/>
        <v/>
      </c>
      <c r="W105" s="354"/>
      <c r="X105" s="193" t="str">
        <f t="shared" si="34"/>
        <v/>
      </c>
      <c r="Y105" s="68" t="str">
        <f t="shared" si="26"/>
        <v/>
      </c>
      <c r="Z105" s="69" t="str">
        <f t="shared" si="27"/>
        <v/>
      </c>
      <c r="AA105" s="353"/>
      <c r="AB105" s="68" t="str">
        <f t="shared" si="28"/>
        <v/>
      </c>
      <c r="AC105" s="355"/>
      <c r="AD105" s="93" t="str">
        <f t="shared" si="29"/>
        <v/>
      </c>
      <c r="AE105" s="93" t="str">
        <f t="shared" si="30"/>
        <v/>
      </c>
      <c r="AF105" s="352"/>
      <c r="AG105" s="90" t="str">
        <f t="shared" si="35"/>
        <v/>
      </c>
      <c r="AH105" s="10"/>
    </row>
    <row r="106" spans="1:34" x14ac:dyDescent="0.2">
      <c r="A106" s="65" t="str">
        <f t="shared" si="21"/>
        <v/>
      </c>
      <c r="B106" s="345"/>
      <c r="C106" s="345"/>
      <c r="D106" s="346"/>
      <c r="E106" s="345"/>
      <c r="F106" s="345"/>
      <c r="G106" s="346"/>
      <c r="H106" s="347"/>
      <c r="I106" s="347"/>
      <c r="J106" s="232" t="str">
        <f t="shared" si="36"/>
        <v/>
      </c>
      <c r="K106" s="232" t="str">
        <f t="shared" si="37"/>
        <v/>
      </c>
      <c r="L106" s="232" t="str">
        <f t="shared" si="38"/>
        <v/>
      </c>
      <c r="M106" s="232" t="str">
        <f t="shared" si="39"/>
        <v/>
      </c>
      <c r="N106" s="348" t="s">
        <v>49</v>
      </c>
      <c r="O106" s="348" t="s">
        <v>49</v>
      </c>
      <c r="P106" s="348"/>
      <c r="Q106" s="348"/>
      <c r="R106" s="348"/>
      <c r="S106" s="348"/>
      <c r="T106" s="236" t="str">
        <f t="shared" si="31"/>
        <v/>
      </c>
      <c r="U106" s="236" t="str">
        <f t="shared" si="32"/>
        <v/>
      </c>
      <c r="V106" s="193" t="str">
        <f t="shared" si="33"/>
        <v/>
      </c>
      <c r="W106" s="354"/>
      <c r="X106" s="193" t="str">
        <f t="shared" si="34"/>
        <v/>
      </c>
      <c r="Y106" s="68" t="str">
        <f t="shared" si="26"/>
        <v/>
      </c>
      <c r="Z106" s="69" t="str">
        <f t="shared" si="27"/>
        <v/>
      </c>
      <c r="AA106" s="353"/>
      <c r="AB106" s="68" t="str">
        <f t="shared" si="28"/>
        <v/>
      </c>
      <c r="AC106" s="355"/>
      <c r="AD106" s="93" t="str">
        <f t="shared" si="29"/>
        <v/>
      </c>
      <c r="AE106" s="93" t="str">
        <f t="shared" si="30"/>
        <v/>
      </c>
      <c r="AF106" s="352"/>
      <c r="AG106" s="90" t="str">
        <f t="shared" si="35"/>
        <v/>
      </c>
      <c r="AH106" s="10"/>
    </row>
    <row r="107" spans="1:34" x14ac:dyDescent="0.2">
      <c r="A107" s="65" t="str">
        <f t="shared" si="21"/>
        <v/>
      </c>
      <c r="B107" s="345"/>
      <c r="C107" s="345"/>
      <c r="D107" s="346"/>
      <c r="E107" s="345"/>
      <c r="F107" s="345"/>
      <c r="G107" s="346"/>
      <c r="H107" s="347"/>
      <c r="I107" s="347"/>
      <c r="J107" s="232" t="str">
        <f t="shared" si="36"/>
        <v/>
      </c>
      <c r="K107" s="232" t="str">
        <f t="shared" si="37"/>
        <v/>
      </c>
      <c r="L107" s="232" t="str">
        <f t="shared" si="38"/>
        <v/>
      </c>
      <c r="M107" s="232" t="str">
        <f t="shared" si="39"/>
        <v/>
      </c>
      <c r="N107" s="348" t="s">
        <v>49</v>
      </c>
      <c r="O107" s="348" t="s">
        <v>49</v>
      </c>
      <c r="P107" s="348"/>
      <c r="Q107" s="348"/>
      <c r="R107" s="348"/>
      <c r="S107" s="348"/>
      <c r="T107" s="236" t="str">
        <f t="shared" si="31"/>
        <v/>
      </c>
      <c r="U107" s="236" t="str">
        <f t="shared" si="32"/>
        <v/>
      </c>
      <c r="V107" s="193" t="str">
        <f t="shared" si="33"/>
        <v/>
      </c>
      <c r="W107" s="354"/>
      <c r="X107" s="193" t="str">
        <f t="shared" si="34"/>
        <v/>
      </c>
      <c r="Y107" s="68" t="str">
        <f t="shared" si="26"/>
        <v/>
      </c>
      <c r="Z107" s="69" t="str">
        <f t="shared" si="27"/>
        <v/>
      </c>
      <c r="AA107" s="353"/>
      <c r="AB107" s="68" t="str">
        <f t="shared" si="28"/>
        <v/>
      </c>
      <c r="AC107" s="355"/>
      <c r="AD107" s="93" t="str">
        <f t="shared" si="29"/>
        <v/>
      </c>
      <c r="AE107" s="93" t="str">
        <f t="shared" si="30"/>
        <v/>
      </c>
      <c r="AF107" s="352"/>
      <c r="AG107" s="90" t="str">
        <f t="shared" si="35"/>
        <v/>
      </c>
      <c r="AH107" s="10"/>
    </row>
    <row r="108" spans="1:34" x14ac:dyDescent="0.2">
      <c r="A108" s="65" t="str">
        <f t="shared" si="21"/>
        <v/>
      </c>
      <c r="B108" s="345"/>
      <c r="C108" s="345"/>
      <c r="D108" s="346"/>
      <c r="E108" s="345"/>
      <c r="F108" s="345"/>
      <c r="G108" s="346"/>
      <c r="H108" s="347"/>
      <c r="I108" s="347"/>
      <c r="J108" s="232" t="str">
        <f t="shared" si="36"/>
        <v/>
      </c>
      <c r="K108" s="232" t="str">
        <f t="shared" si="37"/>
        <v/>
      </c>
      <c r="L108" s="232" t="str">
        <f t="shared" si="38"/>
        <v/>
      </c>
      <c r="M108" s="232" t="str">
        <f t="shared" si="39"/>
        <v/>
      </c>
      <c r="N108" s="348" t="s">
        <v>49</v>
      </c>
      <c r="O108" s="348" t="s">
        <v>49</v>
      </c>
      <c r="P108" s="348"/>
      <c r="Q108" s="348"/>
      <c r="R108" s="348"/>
      <c r="S108" s="348"/>
      <c r="T108" s="236" t="str">
        <f t="shared" si="31"/>
        <v/>
      </c>
      <c r="U108" s="236" t="str">
        <f t="shared" si="32"/>
        <v/>
      </c>
      <c r="V108" s="193" t="str">
        <f t="shared" si="33"/>
        <v/>
      </c>
      <c r="W108" s="354"/>
      <c r="X108" s="193" t="str">
        <f t="shared" si="34"/>
        <v/>
      </c>
      <c r="Y108" s="68" t="str">
        <f t="shared" si="26"/>
        <v/>
      </c>
      <c r="Z108" s="69" t="str">
        <f t="shared" si="27"/>
        <v/>
      </c>
      <c r="AA108" s="353"/>
      <c r="AB108" s="68" t="str">
        <f t="shared" si="28"/>
        <v/>
      </c>
      <c r="AC108" s="355"/>
      <c r="AD108" s="93" t="str">
        <f t="shared" si="29"/>
        <v/>
      </c>
      <c r="AE108" s="93" t="str">
        <f t="shared" si="30"/>
        <v/>
      </c>
      <c r="AF108" s="352"/>
      <c r="AG108" s="90" t="str">
        <f t="shared" si="35"/>
        <v/>
      </c>
      <c r="AH108" s="10"/>
    </row>
    <row r="109" spans="1:34" x14ac:dyDescent="0.2">
      <c r="A109" s="65" t="str">
        <f t="shared" si="21"/>
        <v/>
      </c>
      <c r="B109" s="345"/>
      <c r="C109" s="345"/>
      <c r="D109" s="346"/>
      <c r="E109" s="345"/>
      <c r="F109" s="345"/>
      <c r="G109" s="346"/>
      <c r="H109" s="347"/>
      <c r="I109" s="347"/>
      <c r="J109" s="232" t="str">
        <f t="shared" si="36"/>
        <v/>
      </c>
      <c r="K109" s="232" t="str">
        <f t="shared" si="37"/>
        <v/>
      </c>
      <c r="L109" s="232" t="str">
        <f t="shared" si="38"/>
        <v/>
      </c>
      <c r="M109" s="232" t="str">
        <f t="shared" si="39"/>
        <v/>
      </c>
      <c r="N109" s="348" t="s">
        <v>49</v>
      </c>
      <c r="O109" s="348" t="s">
        <v>49</v>
      </c>
      <c r="P109" s="348"/>
      <c r="Q109" s="348"/>
      <c r="R109" s="348"/>
      <c r="S109" s="348"/>
      <c r="T109" s="236" t="str">
        <f t="shared" si="31"/>
        <v/>
      </c>
      <c r="U109" s="236" t="str">
        <f t="shared" si="32"/>
        <v/>
      </c>
      <c r="V109" s="193" t="str">
        <f t="shared" si="33"/>
        <v/>
      </c>
      <c r="W109" s="354"/>
      <c r="X109" s="193" t="str">
        <f t="shared" si="34"/>
        <v/>
      </c>
      <c r="Y109" s="68" t="str">
        <f t="shared" si="26"/>
        <v/>
      </c>
      <c r="Z109" s="69" t="str">
        <f t="shared" si="27"/>
        <v/>
      </c>
      <c r="AA109" s="353"/>
      <c r="AB109" s="68" t="str">
        <f t="shared" si="28"/>
        <v/>
      </c>
      <c r="AC109" s="355"/>
      <c r="AD109" s="93" t="str">
        <f t="shared" si="29"/>
        <v/>
      </c>
      <c r="AE109" s="93" t="str">
        <f t="shared" si="30"/>
        <v/>
      </c>
      <c r="AF109" s="352"/>
      <c r="AG109" s="90" t="str">
        <f t="shared" si="35"/>
        <v/>
      </c>
      <c r="AH109" s="10"/>
    </row>
    <row r="110" spans="1:34" x14ac:dyDescent="0.2">
      <c r="A110" s="65" t="str">
        <f t="shared" si="21"/>
        <v/>
      </c>
      <c r="B110" s="345"/>
      <c r="C110" s="345"/>
      <c r="D110" s="346"/>
      <c r="E110" s="345"/>
      <c r="F110" s="345"/>
      <c r="G110" s="346"/>
      <c r="H110" s="347"/>
      <c r="I110" s="347"/>
      <c r="J110" s="232" t="str">
        <f t="shared" si="36"/>
        <v/>
      </c>
      <c r="K110" s="232" t="str">
        <f t="shared" si="37"/>
        <v/>
      </c>
      <c r="L110" s="232" t="str">
        <f t="shared" si="38"/>
        <v/>
      </c>
      <c r="M110" s="232" t="str">
        <f t="shared" si="39"/>
        <v/>
      </c>
      <c r="N110" s="348" t="s">
        <v>49</v>
      </c>
      <c r="O110" s="348" t="s">
        <v>49</v>
      </c>
      <c r="P110" s="348"/>
      <c r="Q110" s="348"/>
      <c r="R110" s="348"/>
      <c r="S110" s="348"/>
      <c r="T110" s="236" t="str">
        <f t="shared" si="31"/>
        <v/>
      </c>
      <c r="U110" s="236" t="str">
        <f t="shared" si="32"/>
        <v/>
      </c>
      <c r="V110" s="193" t="str">
        <f t="shared" si="33"/>
        <v/>
      </c>
      <c r="W110" s="354"/>
      <c r="X110" s="193" t="str">
        <f t="shared" si="34"/>
        <v/>
      </c>
      <c r="Y110" s="68" t="str">
        <f t="shared" si="26"/>
        <v/>
      </c>
      <c r="Z110" s="69" t="str">
        <f t="shared" si="27"/>
        <v/>
      </c>
      <c r="AA110" s="353"/>
      <c r="AB110" s="68" t="str">
        <f t="shared" si="28"/>
        <v/>
      </c>
      <c r="AC110" s="355"/>
      <c r="AD110" s="93" t="str">
        <f t="shared" si="29"/>
        <v/>
      </c>
      <c r="AE110" s="93" t="str">
        <f t="shared" si="30"/>
        <v/>
      </c>
      <c r="AF110" s="352"/>
      <c r="AG110" s="90" t="str">
        <f t="shared" si="35"/>
        <v/>
      </c>
      <c r="AH110" s="10"/>
    </row>
    <row r="111" spans="1:34" x14ac:dyDescent="0.2">
      <c r="A111" s="65" t="str">
        <f>IF(C111="","",A110+1)</f>
        <v/>
      </c>
      <c r="B111" s="345"/>
      <c r="C111" s="345"/>
      <c r="D111" s="346"/>
      <c r="E111" s="345"/>
      <c r="F111" s="345"/>
      <c r="G111" s="346"/>
      <c r="H111" s="347"/>
      <c r="I111" s="347"/>
      <c r="J111" s="232" t="str">
        <f t="shared" si="36"/>
        <v/>
      </c>
      <c r="K111" s="232" t="str">
        <f t="shared" si="37"/>
        <v/>
      </c>
      <c r="L111" s="232" t="str">
        <f t="shared" si="38"/>
        <v/>
      </c>
      <c r="M111" s="232" t="str">
        <f t="shared" si="39"/>
        <v/>
      </c>
      <c r="N111" s="348" t="s">
        <v>49</v>
      </c>
      <c r="O111" s="348" t="s">
        <v>49</v>
      </c>
      <c r="P111" s="348"/>
      <c r="Q111" s="348"/>
      <c r="R111" s="348"/>
      <c r="S111" s="348"/>
      <c r="T111" s="236" t="str">
        <f t="shared" si="31"/>
        <v/>
      </c>
      <c r="U111" s="236" t="str">
        <f t="shared" si="32"/>
        <v/>
      </c>
      <c r="V111" s="193" t="str">
        <f t="shared" si="33"/>
        <v/>
      </c>
      <c r="W111" s="354"/>
      <c r="X111" s="193" t="str">
        <f t="shared" si="34"/>
        <v/>
      </c>
      <c r="Y111" s="68" t="str">
        <f t="shared" si="26"/>
        <v/>
      </c>
      <c r="Z111" s="69" t="str">
        <f t="shared" si="27"/>
        <v/>
      </c>
      <c r="AA111" s="353"/>
      <c r="AB111" s="68" t="str">
        <f t="shared" si="28"/>
        <v/>
      </c>
      <c r="AC111" s="355"/>
      <c r="AD111" s="93" t="str">
        <f t="shared" si="29"/>
        <v/>
      </c>
      <c r="AE111" s="93" t="str">
        <f t="shared" si="30"/>
        <v/>
      </c>
      <c r="AF111" s="352"/>
      <c r="AG111" s="90" t="str">
        <f t="shared" si="35"/>
        <v/>
      </c>
      <c r="AH111" s="10"/>
    </row>
    <row r="112" spans="1:34" x14ac:dyDescent="0.2">
      <c r="A112" s="65" t="str">
        <f>IF(C112="","",A111+1)</f>
        <v/>
      </c>
      <c r="B112" s="345"/>
      <c r="C112" s="345"/>
      <c r="D112" s="346"/>
      <c r="E112" s="345"/>
      <c r="F112" s="345"/>
      <c r="G112" s="346"/>
      <c r="H112" s="347"/>
      <c r="I112" s="347"/>
      <c r="J112" s="232" t="str">
        <f t="shared" si="36"/>
        <v/>
      </c>
      <c r="K112" s="232" t="str">
        <f t="shared" si="37"/>
        <v/>
      </c>
      <c r="L112" s="232" t="str">
        <f t="shared" si="38"/>
        <v/>
      </c>
      <c r="M112" s="232" t="str">
        <f t="shared" si="39"/>
        <v/>
      </c>
      <c r="N112" s="348" t="s">
        <v>49</v>
      </c>
      <c r="O112" s="348" t="s">
        <v>49</v>
      </c>
      <c r="P112" s="348"/>
      <c r="Q112" s="348"/>
      <c r="R112" s="348"/>
      <c r="S112" s="348"/>
      <c r="T112" s="236" t="str">
        <f t="shared" si="31"/>
        <v/>
      </c>
      <c r="U112" s="236" t="str">
        <f t="shared" si="32"/>
        <v/>
      </c>
      <c r="V112" s="193" t="str">
        <f t="shared" si="33"/>
        <v/>
      </c>
      <c r="W112" s="354"/>
      <c r="X112" s="193" t="str">
        <f t="shared" si="34"/>
        <v/>
      </c>
      <c r="Y112" s="68" t="str">
        <f t="shared" si="26"/>
        <v/>
      </c>
      <c r="Z112" s="69" t="str">
        <f t="shared" si="27"/>
        <v/>
      </c>
      <c r="AA112" s="353"/>
      <c r="AB112" s="68" t="str">
        <f t="shared" si="28"/>
        <v/>
      </c>
      <c r="AC112" s="355"/>
      <c r="AD112" s="93" t="str">
        <f t="shared" si="29"/>
        <v/>
      </c>
      <c r="AE112" s="93" t="str">
        <f t="shared" si="30"/>
        <v/>
      </c>
      <c r="AF112" s="352"/>
      <c r="AG112" s="90" t="str">
        <f t="shared" si="35"/>
        <v/>
      </c>
      <c r="AH112" s="10"/>
    </row>
    <row r="113" spans="1:34" x14ac:dyDescent="0.2">
      <c r="A113" s="65" t="str">
        <f>IF(C113="","",A112+1)</f>
        <v/>
      </c>
      <c r="B113" s="345"/>
      <c r="C113" s="345"/>
      <c r="D113" s="346"/>
      <c r="E113" s="345"/>
      <c r="F113" s="345"/>
      <c r="G113" s="346"/>
      <c r="H113" s="347"/>
      <c r="I113" s="347"/>
      <c r="J113" s="232" t="str">
        <f t="shared" si="36"/>
        <v/>
      </c>
      <c r="K113" s="232" t="str">
        <f t="shared" si="37"/>
        <v/>
      </c>
      <c r="L113" s="232" t="str">
        <f t="shared" si="38"/>
        <v/>
      </c>
      <c r="M113" s="232" t="str">
        <f t="shared" si="39"/>
        <v/>
      </c>
      <c r="N113" s="348" t="s">
        <v>49</v>
      </c>
      <c r="O113" s="348" t="s">
        <v>49</v>
      </c>
      <c r="P113" s="348"/>
      <c r="Q113" s="348"/>
      <c r="R113" s="348"/>
      <c r="S113" s="348"/>
      <c r="T113" s="236" t="str">
        <f t="shared" si="31"/>
        <v/>
      </c>
      <c r="U113" s="236" t="str">
        <f t="shared" si="32"/>
        <v/>
      </c>
      <c r="V113" s="193" t="str">
        <f t="shared" si="33"/>
        <v/>
      </c>
      <c r="W113" s="354"/>
      <c r="X113" s="193" t="str">
        <f t="shared" si="34"/>
        <v/>
      </c>
      <c r="Y113" s="68" t="str">
        <f t="shared" si="26"/>
        <v/>
      </c>
      <c r="Z113" s="69" t="str">
        <f t="shared" si="27"/>
        <v/>
      </c>
      <c r="AA113" s="353"/>
      <c r="AB113" s="68" t="str">
        <f t="shared" si="28"/>
        <v/>
      </c>
      <c r="AC113" s="355"/>
      <c r="AD113" s="93" t="str">
        <f t="shared" si="29"/>
        <v/>
      </c>
      <c r="AE113" s="93" t="str">
        <f t="shared" si="30"/>
        <v/>
      </c>
      <c r="AF113" s="352"/>
      <c r="AG113" s="90" t="str">
        <f t="shared" si="35"/>
        <v/>
      </c>
      <c r="AH113" s="10"/>
    </row>
    <row r="114" spans="1:34" x14ac:dyDescent="0.2">
      <c r="A114" s="65" t="str">
        <f t="shared" ref="A114:A177" si="40">IF(C114="","",A113+1)</f>
        <v/>
      </c>
      <c r="B114" s="345"/>
      <c r="C114" s="345"/>
      <c r="D114" s="346"/>
      <c r="E114" s="345"/>
      <c r="F114" s="345"/>
      <c r="G114" s="346"/>
      <c r="H114" s="347"/>
      <c r="I114" s="347"/>
      <c r="J114" s="232" t="str">
        <f t="shared" si="36"/>
        <v/>
      </c>
      <c r="K114" s="232" t="str">
        <f t="shared" si="37"/>
        <v/>
      </c>
      <c r="L114" s="232" t="str">
        <f t="shared" si="38"/>
        <v/>
      </c>
      <c r="M114" s="232" t="str">
        <f t="shared" si="39"/>
        <v/>
      </c>
      <c r="N114" s="348" t="s">
        <v>49</v>
      </c>
      <c r="O114" s="348" t="s">
        <v>49</v>
      </c>
      <c r="P114" s="348"/>
      <c r="Q114" s="348"/>
      <c r="R114" s="348"/>
      <c r="S114" s="348"/>
      <c r="T114" s="236" t="str">
        <f t="shared" si="31"/>
        <v/>
      </c>
      <c r="U114" s="236" t="str">
        <f t="shared" si="32"/>
        <v/>
      </c>
      <c r="V114" s="193" t="str">
        <f t="shared" si="33"/>
        <v/>
      </c>
      <c r="W114" s="354"/>
      <c r="X114" s="193" t="str">
        <f t="shared" si="34"/>
        <v/>
      </c>
      <c r="Y114" s="68" t="str">
        <f t="shared" si="26"/>
        <v/>
      </c>
      <c r="Z114" s="69" t="str">
        <f t="shared" si="27"/>
        <v/>
      </c>
      <c r="AA114" s="353"/>
      <c r="AB114" s="68" t="str">
        <f t="shared" si="28"/>
        <v/>
      </c>
      <c r="AC114" s="355"/>
      <c r="AD114" s="93" t="str">
        <f t="shared" si="29"/>
        <v/>
      </c>
      <c r="AE114" s="93" t="str">
        <f t="shared" si="30"/>
        <v/>
      </c>
      <c r="AF114" s="352"/>
      <c r="AG114" s="90" t="str">
        <f t="shared" si="35"/>
        <v/>
      </c>
      <c r="AH114" s="10"/>
    </row>
    <row r="115" spans="1:34" x14ac:dyDescent="0.2">
      <c r="A115" s="65" t="str">
        <f t="shared" si="40"/>
        <v/>
      </c>
      <c r="B115" s="345"/>
      <c r="C115" s="345"/>
      <c r="D115" s="346"/>
      <c r="E115" s="345"/>
      <c r="F115" s="345"/>
      <c r="G115" s="346"/>
      <c r="H115" s="347"/>
      <c r="I115" s="347"/>
      <c r="J115" s="232" t="str">
        <f t="shared" si="36"/>
        <v/>
      </c>
      <c r="K115" s="232" t="str">
        <f t="shared" si="37"/>
        <v/>
      </c>
      <c r="L115" s="232" t="str">
        <f t="shared" si="38"/>
        <v/>
      </c>
      <c r="M115" s="232" t="str">
        <f t="shared" si="39"/>
        <v/>
      </c>
      <c r="N115" s="348" t="s">
        <v>49</v>
      </c>
      <c r="O115" s="348" t="s">
        <v>49</v>
      </c>
      <c r="P115" s="348"/>
      <c r="Q115" s="348"/>
      <c r="R115" s="348"/>
      <c r="S115" s="348"/>
      <c r="T115" s="236" t="str">
        <f t="shared" si="31"/>
        <v/>
      </c>
      <c r="U115" s="236" t="str">
        <f t="shared" si="32"/>
        <v/>
      </c>
      <c r="V115" s="193" t="str">
        <f t="shared" si="33"/>
        <v/>
      </c>
      <c r="W115" s="354"/>
      <c r="X115" s="193" t="str">
        <f t="shared" si="34"/>
        <v/>
      </c>
      <c r="Y115" s="68" t="str">
        <f t="shared" si="26"/>
        <v/>
      </c>
      <c r="Z115" s="69" t="str">
        <f t="shared" si="27"/>
        <v/>
      </c>
      <c r="AA115" s="353"/>
      <c r="AB115" s="68" t="str">
        <f t="shared" si="28"/>
        <v/>
      </c>
      <c r="AC115" s="355"/>
      <c r="AD115" s="93" t="str">
        <f t="shared" si="29"/>
        <v/>
      </c>
      <c r="AE115" s="93" t="str">
        <f t="shared" si="30"/>
        <v/>
      </c>
      <c r="AF115" s="352"/>
      <c r="AG115" s="90" t="str">
        <f t="shared" si="35"/>
        <v/>
      </c>
      <c r="AH115" s="10"/>
    </row>
    <row r="116" spans="1:34" x14ac:dyDescent="0.2">
      <c r="A116" s="65" t="str">
        <f t="shared" si="40"/>
        <v/>
      </c>
      <c r="B116" s="345"/>
      <c r="C116" s="345"/>
      <c r="D116" s="346"/>
      <c r="E116" s="345"/>
      <c r="F116" s="345"/>
      <c r="G116" s="346"/>
      <c r="H116" s="347"/>
      <c r="I116" s="347"/>
      <c r="J116" s="232" t="str">
        <f t="shared" si="36"/>
        <v/>
      </c>
      <c r="K116" s="232" t="str">
        <f t="shared" si="37"/>
        <v/>
      </c>
      <c r="L116" s="232" t="str">
        <f t="shared" si="38"/>
        <v/>
      </c>
      <c r="M116" s="232" t="str">
        <f t="shared" si="39"/>
        <v/>
      </c>
      <c r="N116" s="348" t="s">
        <v>49</v>
      </c>
      <c r="O116" s="348" t="s">
        <v>49</v>
      </c>
      <c r="P116" s="348"/>
      <c r="Q116" s="348"/>
      <c r="R116" s="348"/>
      <c r="S116" s="348"/>
      <c r="T116" s="236" t="str">
        <f t="shared" si="31"/>
        <v/>
      </c>
      <c r="U116" s="236" t="str">
        <f t="shared" si="32"/>
        <v/>
      </c>
      <c r="V116" s="193" t="str">
        <f t="shared" si="33"/>
        <v/>
      </c>
      <c r="W116" s="354"/>
      <c r="X116" s="193" t="str">
        <f t="shared" si="34"/>
        <v/>
      </c>
      <c r="Y116" s="68" t="str">
        <f t="shared" si="26"/>
        <v/>
      </c>
      <c r="Z116" s="69" t="str">
        <f t="shared" si="27"/>
        <v/>
      </c>
      <c r="AA116" s="353"/>
      <c r="AB116" s="68" t="str">
        <f t="shared" si="28"/>
        <v/>
      </c>
      <c r="AC116" s="355"/>
      <c r="AD116" s="93" t="str">
        <f t="shared" si="29"/>
        <v/>
      </c>
      <c r="AE116" s="93" t="str">
        <f t="shared" si="30"/>
        <v/>
      </c>
      <c r="AF116" s="352"/>
      <c r="AG116" s="90" t="str">
        <f t="shared" si="35"/>
        <v/>
      </c>
      <c r="AH116" s="10"/>
    </row>
    <row r="117" spans="1:34" x14ac:dyDescent="0.2">
      <c r="A117" s="65" t="str">
        <f t="shared" si="40"/>
        <v/>
      </c>
      <c r="B117" s="345"/>
      <c r="C117" s="345"/>
      <c r="D117" s="346"/>
      <c r="E117" s="345"/>
      <c r="F117" s="345"/>
      <c r="G117" s="346"/>
      <c r="H117" s="347"/>
      <c r="I117" s="347"/>
      <c r="J117" s="232" t="str">
        <f t="shared" si="36"/>
        <v/>
      </c>
      <c r="K117" s="232" t="str">
        <f t="shared" si="37"/>
        <v/>
      </c>
      <c r="L117" s="232" t="str">
        <f t="shared" si="38"/>
        <v/>
      </c>
      <c r="M117" s="232" t="str">
        <f t="shared" si="39"/>
        <v/>
      </c>
      <c r="N117" s="348" t="s">
        <v>49</v>
      </c>
      <c r="O117" s="348" t="s">
        <v>49</v>
      </c>
      <c r="P117" s="348"/>
      <c r="Q117" s="348"/>
      <c r="R117" s="348"/>
      <c r="S117" s="348"/>
      <c r="T117" s="236" t="str">
        <f t="shared" si="31"/>
        <v/>
      </c>
      <c r="U117" s="236" t="str">
        <f t="shared" si="32"/>
        <v/>
      </c>
      <c r="V117" s="193" t="str">
        <f t="shared" si="33"/>
        <v/>
      </c>
      <c r="W117" s="354"/>
      <c r="X117" s="193" t="str">
        <f t="shared" si="34"/>
        <v/>
      </c>
      <c r="Y117" s="68" t="str">
        <f t="shared" si="26"/>
        <v/>
      </c>
      <c r="Z117" s="69" t="str">
        <f t="shared" si="27"/>
        <v/>
      </c>
      <c r="AA117" s="353"/>
      <c r="AB117" s="68" t="str">
        <f t="shared" si="28"/>
        <v/>
      </c>
      <c r="AC117" s="355"/>
      <c r="AD117" s="93" t="str">
        <f t="shared" si="29"/>
        <v/>
      </c>
      <c r="AE117" s="93" t="str">
        <f t="shared" si="30"/>
        <v/>
      </c>
      <c r="AF117" s="352"/>
      <c r="AG117" s="90" t="str">
        <f t="shared" si="35"/>
        <v/>
      </c>
      <c r="AH117" s="10"/>
    </row>
    <row r="118" spans="1:34" x14ac:dyDescent="0.2">
      <c r="A118" s="65" t="str">
        <f t="shared" si="40"/>
        <v/>
      </c>
      <c r="B118" s="345"/>
      <c r="C118" s="345"/>
      <c r="D118" s="346"/>
      <c r="E118" s="345"/>
      <c r="F118" s="345"/>
      <c r="G118" s="346"/>
      <c r="H118" s="347"/>
      <c r="I118" s="347"/>
      <c r="J118" s="232" t="str">
        <f t="shared" si="36"/>
        <v/>
      </c>
      <c r="K118" s="232" t="str">
        <f t="shared" si="37"/>
        <v/>
      </c>
      <c r="L118" s="232" t="str">
        <f t="shared" si="38"/>
        <v/>
      </c>
      <c r="M118" s="232" t="str">
        <f t="shared" si="39"/>
        <v/>
      </c>
      <c r="N118" s="348" t="s">
        <v>49</v>
      </c>
      <c r="O118" s="348" t="s">
        <v>49</v>
      </c>
      <c r="P118" s="348"/>
      <c r="Q118" s="348"/>
      <c r="R118" s="348"/>
      <c r="S118" s="348"/>
      <c r="T118" s="236" t="str">
        <f t="shared" si="31"/>
        <v/>
      </c>
      <c r="U118" s="236" t="str">
        <f t="shared" si="32"/>
        <v/>
      </c>
      <c r="V118" s="193" t="str">
        <f t="shared" si="33"/>
        <v/>
      </c>
      <c r="W118" s="354"/>
      <c r="X118" s="193" t="str">
        <f t="shared" si="34"/>
        <v/>
      </c>
      <c r="Y118" s="68" t="str">
        <f t="shared" si="26"/>
        <v/>
      </c>
      <c r="Z118" s="69" t="str">
        <f t="shared" si="27"/>
        <v/>
      </c>
      <c r="AA118" s="353"/>
      <c r="AB118" s="68" t="str">
        <f t="shared" si="28"/>
        <v/>
      </c>
      <c r="AC118" s="355"/>
      <c r="AD118" s="93" t="str">
        <f t="shared" si="29"/>
        <v/>
      </c>
      <c r="AE118" s="93" t="str">
        <f t="shared" si="30"/>
        <v/>
      </c>
      <c r="AF118" s="352"/>
      <c r="AG118" s="90" t="str">
        <f t="shared" si="35"/>
        <v/>
      </c>
      <c r="AH118" s="10"/>
    </row>
    <row r="119" spans="1:34" x14ac:dyDescent="0.2">
      <c r="A119" s="65" t="str">
        <f t="shared" si="40"/>
        <v/>
      </c>
      <c r="B119" s="345"/>
      <c r="C119" s="345"/>
      <c r="D119" s="346"/>
      <c r="E119" s="345"/>
      <c r="F119" s="345"/>
      <c r="G119" s="346"/>
      <c r="H119" s="347"/>
      <c r="I119" s="347"/>
      <c r="J119" s="232" t="str">
        <f t="shared" si="36"/>
        <v/>
      </c>
      <c r="K119" s="232" t="str">
        <f t="shared" si="37"/>
        <v/>
      </c>
      <c r="L119" s="232" t="str">
        <f t="shared" si="38"/>
        <v/>
      </c>
      <c r="M119" s="232" t="str">
        <f t="shared" si="39"/>
        <v/>
      </c>
      <c r="N119" s="348" t="s">
        <v>49</v>
      </c>
      <c r="O119" s="348" t="s">
        <v>49</v>
      </c>
      <c r="P119" s="348"/>
      <c r="Q119" s="348"/>
      <c r="R119" s="348"/>
      <c r="S119" s="348"/>
      <c r="T119" s="236" t="str">
        <f t="shared" si="31"/>
        <v/>
      </c>
      <c r="U119" s="236" t="str">
        <f t="shared" si="32"/>
        <v/>
      </c>
      <c r="V119" s="193" t="str">
        <f t="shared" si="33"/>
        <v/>
      </c>
      <c r="W119" s="354"/>
      <c r="X119" s="193" t="str">
        <f t="shared" si="34"/>
        <v/>
      </c>
      <c r="Y119" s="68" t="str">
        <f t="shared" si="26"/>
        <v/>
      </c>
      <c r="Z119" s="69" t="str">
        <f t="shared" si="27"/>
        <v/>
      </c>
      <c r="AA119" s="353"/>
      <c r="AB119" s="68" t="str">
        <f t="shared" si="28"/>
        <v/>
      </c>
      <c r="AC119" s="355"/>
      <c r="AD119" s="93" t="str">
        <f t="shared" si="29"/>
        <v/>
      </c>
      <c r="AE119" s="93" t="str">
        <f t="shared" si="30"/>
        <v/>
      </c>
      <c r="AF119" s="352"/>
      <c r="AG119" s="90" t="str">
        <f t="shared" si="35"/>
        <v/>
      </c>
      <c r="AH119" s="10"/>
    </row>
    <row r="120" spans="1:34" x14ac:dyDescent="0.2">
      <c r="A120" s="65" t="str">
        <f t="shared" si="40"/>
        <v/>
      </c>
      <c r="B120" s="345"/>
      <c r="C120" s="345"/>
      <c r="D120" s="346"/>
      <c r="E120" s="345"/>
      <c r="F120" s="345"/>
      <c r="G120" s="346"/>
      <c r="H120" s="347"/>
      <c r="I120" s="347"/>
      <c r="J120" s="232" t="str">
        <f t="shared" si="36"/>
        <v/>
      </c>
      <c r="K120" s="232" t="str">
        <f t="shared" si="37"/>
        <v/>
      </c>
      <c r="L120" s="232" t="str">
        <f t="shared" si="38"/>
        <v/>
      </c>
      <c r="M120" s="232" t="str">
        <f t="shared" si="39"/>
        <v/>
      </c>
      <c r="N120" s="348" t="s">
        <v>49</v>
      </c>
      <c r="O120" s="348" t="s">
        <v>49</v>
      </c>
      <c r="P120" s="348"/>
      <c r="Q120" s="348"/>
      <c r="R120" s="348"/>
      <c r="S120" s="348"/>
      <c r="T120" s="236" t="str">
        <f t="shared" si="31"/>
        <v/>
      </c>
      <c r="U120" s="236" t="str">
        <f t="shared" si="32"/>
        <v/>
      </c>
      <c r="V120" s="193" t="str">
        <f t="shared" si="33"/>
        <v/>
      </c>
      <c r="W120" s="354"/>
      <c r="X120" s="193" t="str">
        <f t="shared" si="34"/>
        <v/>
      </c>
      <c r="Y120" s="68" t="str">
        <f t="shared" si="26"/>
        <v/>
      </c>
      <c r="Z120" s="69" t="str">
        <f t="shared" si="27"/>
        <v/>
      </c>
      <c r="AA120" s="353"/>
      <c r="AB120" s="68" t="str">
        <f t="shared" si="28"/>
        <v/>
      </c>
      <c r="AC120" s="355"/>
      <c r="AD120" s="93" t="str">
        <f t="shared" si="29"/>
        <v/>
      </c>
      <c r="AE120" s="93" t="str">
        <f t="shared" si="30"/>
        <v/>
      </c>
      <c r="AF120" s="352"/>
      <c r="AG120" s="90" t="str">
        <f t="shared" si="35"/>
        <v/>
      </c>
      <c r="AH120" s="10"/>
    </row>
    <row r="121" spans="1:34" x14ac:dyDescent="0.2">
      <c r="A121" s="65" t="str">
        <f t="shared" si="40"/>
        <v/>
      </c>
      <c r="B121" s="345"/>
      <c r="C121" s="345"/>
      <c r="D121" s="346"/>
      <c r="E121" s="345"/>
      <c r="F121" s="345"/>
      <c r="G121" s="346"/>
      <c r="H121" s="347"/>
      <c r="I121" s="347"/>
      <c r="J121" s="232" t="str">
        <f t="shared" si="36"/>
        <v/>
      </c>
      <c r="K121" s="232" t="str">
        <f t="shared" si="37"/>
        <v/>
      </c>
      <c r="L121" s="232" t="str">
        <f t="shared" si="38"/>
        <v/>
      </c>
      <c r="M121" s="232" t="str">
        <f t="shared" si="39"/>
        <v/>
      </c>
      <c r="N121" s="348" t="s">
        <v>49</v>
      </c>
      <c r="O121" s="348" t="s">
        <v>49</v>
      </c>
      <c r="P121" s="348"/>
      <c r="Q121" s="348"/>
      <c r="R121" s="348"/>
      <c r="S121" s="348"/>
      <c r="T121" s="236" t="str">
        <f t="shared" si="31"/>
        <v/>
      </c>
      <c r="U121" s="236" t="str">
        <f t="shared" si="32"/>
        <v/>
      </c>
      <c r="V121" s="193" t="str">
        <f t="shared" si="33"/>
        <v/>
      </c>
      <c r="W121" s="354"/>
      <c r="X121" s="193" t="str">
        <f t="shared" si="34"/>
        <v/>
      </c>
      <c r="Y121" s="68" t="str">
        <f t="shared" si="26"/>
        <v/>
      </c>
      <c r="Z121" s="69" t="str">
        <f t="shared" si="27"/>
        <v/>
      </c>
      <c r="AA121" s="353"/>
      <c r="AB121" s="68" t="str">
        <f t="shared" si="28"/>
        <v/>
      </c>
      <c r="AC121" s="355"/>
      <c r="AD121" s="93" t="str">
        <f t="shared" si="29"/>
        <v/>
      </c>
      <c r="AE121" s="93" t="str">
        <f t="shared" si="30"/>
        <v/>
      </c>
      <c r="AF121" s="352"/>
      <c r="AG121" s="90" t="str">
        <f t="shared" si="35"/>
        <v/>
      </c>
      <c r="AH121" s="10"/>
    </row>
    <row r="122" spans="1:34" x14ac:dyDescent="0.2">
      <c r="A122" s="65" t="str">
        <f t="shared" si="40"/>
        <v/>
      </c>
      <c r="B122" s="345"/>
      <c r="C122" s="345"/>
      <c r="D122" s="346"/>
      <c r="E122" s="345"/>
      <c r="F122" s="345"/>
      <c r="G122" s="346"/>
      <c r="H122" s="347"/>
      <c r="I122" s="347"/>
      <c r="J122" s="232" t="str">
        <f t="shared" si="36"/>
        <v/>
      </c>
      <c r="K122" s="232" t="str">
        <f t="shared" si="37"/>
        <v/>
      </c>
      <c r="L122" s="232" t="str">
        <f t="shared" si="38"/>
        <v/>
      </c>
      <c r="M122" s="232" t="str">
        <f t="shared" si="39"/>
        <v/>
      </c>
      <c r="N122" s="348" t="s">
        <v>49</v>
      </c>
      <c r="O122" s="348" t="s">
        <v>49</v>
      </c>
      <c r="P122" s="348"/>
      <c r="Q122" s="348"/>
      <c r="R122" s="348"/>
      <c r="S122" s="348"/>
      <c r="T122" s="236" t="str">
        <f t="shared" si="31"/>
        <v/>
      </c>
      <c r="U122" s="236" t="str">
        <f t="shared" si="32"/>
        <v/>
      </c>
      <c r="V122" s="193" t="str">
        <f t="shared" si="33"/>
        <v/>
      </c>
      <c r="W122" s="354"/>
      <c r="X122" s="193" t="str">
        <f t="shared" si="34"/>
        <v/>
      </c>
      <c r="Y122" s="68" t="str">
        <f t="shared" si="26"/>
        <v/>
      </c>
      <c r="Z122" s="69" t="str">
        <f t="shared" si="27"/>
        <v/>
      </c>
      <c r="AA122" s="353"/>
      <c r="AB122" s="68" t="str">
        <f t="shared" si="28"/>
        <v/>
      </c>
      <c r="AC122" s="355"/>
      <c r="AD122" s="93" t="str">
        <f t="shared" si="29"/>
        <v/>
      </c>
      <c r="AE122" s="93" t="str">
        <f t="shared" si="30"/>
        <v/>
      </c>
      <c r="AF122" s="352"/>
      <c r="AG122" s="90" t="str">
        <f t="shared" si="35"/>
        <v/>
      </c>
      <c r="AH122" s="10"/>
    </row>
    <row r="123" spans="1:34" x14ac:dyDescent="0.2">
      <c r="A123" s="65" t="str">
        <f t="shared" si="40"/>
        <v/>
      </c>
      <c r="B123" s="345"/>
      <c r="C123" s="345"/>
      <c r="D123" s="346"/>
      <c r="E123" s="345"/>
      <c r="F123" s="345"/>
      <c r="G123" s="346"/>
      <c r="H123" s="347"/>
      <c r="I123" s="347"/>
      <c r="J123" s="232" t="str">
        <f t="shared" si="36"/>
        <v/>
      </c>
      <c r="K123" s="232" t="str">
        <f t="shared" si="37"/>
        <v/>
      </c>
      <c r="L123" s="232" t="str">
        <f t="shared" si="38"/>
        <v/>
      </c>
      <c r="M123" s="232" t="str">
        <f t="shared" si="39"/>
        <v/>
      </c>
      <c r="N123" s="348" t="s">
        <v>49</v>
      </c>
      <c r="O123" s="348" t="s">
        <v>49</v>
      </c>
      <c r="P123" s="348"/>
      <c r="Q123" s="348"/>
      <c r="R123" s="348"/>
      <c r="S123" s="348"/>
      <c r="T123" s="236" t="str">
        <f t="shared" si="31"/>
        <v/>
      </c>
      <c r="U123" s="236" t="str">
        <f t="shared" si="32"/>
        <v/>
      </c>
      <c r="V123" s="193" t="str">
        <f t="shared" si="33"/>
        <v/>
      </c>
      <c r="W123" s="354"/>
      <c r="X123" s="193" t="str">
        <f t="shared" si="34"/>
        <v/>
      </c>
      <c r="Y123" s="68" t="str">
        <f t="shared" si="26"/>
        <v/>
      </c>
      <c r="Z123" s="69" t="str">
        <f t="shared" si="27"/>
        <v/>
      </c>
      <c r="AA123" s="353"/>
      <c r="AB123" s="68" t="str">
        <f t="shared" si="28"/>
        <v/>
      </c>
      <c r="AC123" s="355"/>
      <c r="AD123" s="93" t="str">
        <f t="shared" si="29"/>
        <v/>
      </c>
      <c r="AE123" s="93" t="str">
        <f t="shared" si="30"/>
        <v/>
      </c>
      <c r="AF123" s="352"/>
      <c r="AG123" s="90" t="str">
        <f t="shared" si="35"/>
        <v/>
      </c>
      <c r="AH123" s="10"/>
    </row>
    <row r="124" spans="1:34" x14ac:dyDescent="0.2">
      <c r="A124" s="65" t="str">
        <f t="shared" si="40"/>
        <v/>
      </c>
      <c r="B124" s="345"/>
      <c r="C124" s="345"/>
      <c r="D124" s="346"/>
      <c r="E124" s="345"/>
      <c r="F124" s="345"/>
      <c r="G124" s="346"/>
      <c r="H124" s="347"/>
      <c r="I124" s="347"/>
      <c r="J124" s="232" t="str">
        <f t="shared" si="36"/>
        <v/>
      </c>
      <c r="K124" s="232" t="str">
        <f t="shared" si="37"/>
        <v/>
      </c>
      <c r="L124" s="232" t="str">
        <f t="shared" si="38"/>
        <v/>
      </c>
      <c r="M124" s="232" t="str">
        <f t="shared" si="39"/>
        <v/>
      </c>
      <c r="N124" s="348" t="s">
        <v>49</v>
      </c>
      <c r="O124" s="348" t="s">
        <v>49</v>
      </c>
      <c r="P124" s="348"/>
      <c r="Q124" s="348"/>
      <c r="R124" s="348"/>
      <c r="S124" s="348"/>
      <c r="T124" s="236" t="str">
        <f t="shared" si="31"/>
        <v/>
      </c>
      <c r="U124" s="236" t="str">
        <f t="shared" si="32"/>
        <v/>
      </c>
      <c r="V124" s="193" t="str">
        <f t="shared" si="33"/>
        <v/>
      </c>
      <c r="W124" s="354"/>
      <c r="X124" s="193" t="str">
        <f t="shared" si="34"/>
        <v/>
      </c>
      <c r="Y124" s="68" t="str">
        <f t="shared" si="26"/>
        <v/>
      </c>
      <c r="Z124" s="69" t="str">
        <f t="shared" si="27"/>
        <v/>
      </c>
      <c r="AA124" s="353"/>
      <c r="AB124" s="68" t="str">
        <f t="shared" si="28"/>
        <v/>
      </c>
      <c r="AC124" s="355"/>
      <c r="AD124" s="93" t="str">
        <f t="shared" si="29"/>
        <v/>
      </c>
      <c r="AE124" s="93" t="str">
        <f t="shared" si="30"/>
        <v/>
      </c>
      <c r="AF124" s="352"/>
      <c r="AG124" s="90" t="str">
        <f t="shared" si="35"/>
        <v/>
      </c>
      <c r="AH124" s="10"/>
    </row>
    <row r="125" spans="1:34" x14ac:dyDescent="0.2">
      <c r="A125" s="65" t="str">
        <f t="shared" si="40"/>
        <v/>
      </c>
      <c r="B125" s="345"/>
      <c r="C125" s="345"/>
      <c r="D125" s="346"/>
      <c r="E125" s="345"/>
      <c r="F125" s="345"/>
      <c r="G125" s="346"/>
      <c r="H125" s="347"/>
      <c r="I125" s="347"/>
      <c r="J125" s="232" t="str">
        <f t="shared" si="36"/>
        <v/>
      </c>
      <c r="K125" s="232" t="str">
        <f t="shared" si="37"/>
        <v/>
      </c>
      <c r="L125" s="232" t="str">
        <f t="shared" si="38"/>
        <v/>
      </c>
      <c r="M125" s="232" t="str">
        <f t="shared" si="39"/>
        <v/>
      </c>
      <c r="N125" s="348" t="s">
        <v>49</v>
      </c>
      <c r="O125" s="348" t="s">
        <v>49</v>
      </c>
      <c r="P125" s="348"/>
      <c r="Q125" s="348"/>
      <c r="R125" s="348"/>
      <c r="S125" s="348"/>
      <c r="T125" s="236" t="str">
        <f t="shared" si="31"/>
        <v/>
      </c>
      <c r="U125" s="236" t="str">
        <f t="shared" si="32"/>
        <v/>
      </c>
      <c r="V125" s="193" t="str">
        <f t="shared" si="33"/>
        <v/>
      </c>
      <c r="W125" s="354"/>
      <c r="X125" s="193" t="str">
        <f t="shared" si="34"/>
        <v/>
      </c>
      <c r="Y125" s="68" t="str">
        <f t="shared" si="26"/>
        <v/>
      </c>
      <c r="Z125" s="69" t="str">
        <f t="shared" si="27"/>
        <v/>
      </c>
      <c r="AA125" s="353"/>
      <c r="AB125" s="68" t="str">
        <f t="shared" si="28"/>
        <v/>
      </c>
      <c r="AC125" s="355"/>
      <c r="AD125" s="93" t="str">
        <f t="shared" si="29"/>
        <v/>
      </c>
      <c r="AE125" s="93" t="str">
        <f t="shared" si="30"/>
        <v/>
      </c>
      <c r="AF125" s="352"/>
      <c r="AG125" s="90" t="str">
        <f t="shared" si="35"/>
        <v/>
      </c>
      <c r="AH125" s="10"/>
    </row>
    <row r="126" spans="1:34" x14ac:dyDescent="0.2">
      <c r="A126" s="65" t="str">
        <f t="shared" si="40"/>
        <v/>
      </c>
      <c r="B126" s="345"/>
      <c r="C126" s="345"/>
      <c r="D126" s="346"/>
      <c r="E126" s="345"/>
      <c r="F126" s="345"/>
      <c r="G126" s="346"/>
      <c r="H126" s="347"/>
      <c r="I126" s="347"/>
      <c r="J126" s="232" t="str">
        <f t="shared" si="36"/>
        <v/>
      </c>
      <c r="K126" s="232" t="str">
        <f t="shared" si="37"/>
        <v/>
      </c>
      <c r="L126" s="232" t="str">
        <f t="shared" si="38"/>
        <v/>
      </c>
      <c r="M126" s="232" t="str">
        <f t="shared" si="39"/>
        <v/>
      </c>
      <c r="N126" s="348" t="s">
        <v>49</v>
      </c>
      <c r="O126" s="348" t="s">
        <v>49</v>
      </c>
      <c r="P126" s="348"/>
      <c r="Q126" s="348"/>
      <c r="R126" s="348"/>
      <c r="S126" s="348"/>
      <c r="T126" s="236" t="str">
        <f t="shared" si="31"/>
        <v/>
      </c>
      <c r="U126" s="236" t="str">
        <f t="shared" si="32"/>
        <v/>
      </c>
      <c r="V126" s="193" t="str">
        <f t="shared" si="33"/>
        <v/>
      </c>
      <c r="W126" s="354"/>
      <c r="X126" s="193" t="str">
        <f t="shared" si="34"/>
        <v/>
      </c>
      <c r="Y126" s="68" t="str">
        <f t="shared" si="26"/>
        <v/>
      </c>
      <c r="Z126" s="69" t="str">
        <f t="shared" si="27"/>
        <v/>
      </c>
      <c r="AA126" s="353"/>
      <c r="AB126" s="68" t="str">
        <f t="shared" si="28"/>
        <v/>
      </c>
      <c r="AC126" s="355"/>
      <c r="AD126" s="93" t="str">
        <f t="shared" si="29"/>
        <v/>
      </c>
      <c r="AE126" s="93" t="str">
        <f t="shared" si="30"/>
        <v/>
      </c>
      <c r="AF126" s="352"/>
      <c r="AG126" s="90" t="str">
        <f t="shared" si="35"/>
        <v/>
      </c>
      <c r="AH126" s="10"/>
    </row>
    <row r="127" spans="1:34" x14ac:dyDescent="0.2">
      <c r="A127" s="65" t="str">
        <f t="shared" si="40"/>
        <v/>
      </c>
      <c r="B127" s="345"/>
      <c r="C127" s="345"/>
      <c r="D127" s="346"/>
      <c r="E127" s="345"/>
      <c r="F127" s="345"/>
      <c r="G127" s="346"/>
      <c r="H127" s="347"/>
      <c r="I127" s="347"/>
      <c r="J127" s="232" t="str">
        <f t="shared" si="36"/>
        <v/>
      </c>
      <c r="K127" s="232" t="str">
        <f t="shared" si="37"/>
        <v/>
      </c>
      <c r="L127" s="232" t="str">
        <f t="shared" si="38"/>
        <v/>
      </c>
      <c r="M127" s="232" t="str">
        <f t="shared" si="39"/>
        <v/>
      </c>
      <c r="N127" s="348" t="s">
        <v>49</v>
      </c>
      <c r="O127" s="348" t="s">
        <v>49</v>
      </c>
      <c r="P127" s="348"/>
      <c r="Q127" s="348"/>
      <c r="R127" s="348"/>
      <c r="S127" s="348"/>
      <c r="T127" s="236" t="str">
        <f t="shared" si="31"/>
        <v/>
      </c>
      <c r="U127" s="236" t="str">
        <f t="shared" si="32"/>
        <v/>
      </c>
      <c r="V127" s="193" t="str">
        <f t="shared" si="33"/>
        <v/>
      </c>
      <c r="W127" s="354"/>
      <c r="X127" s="193" t="str">
        <f t="shared" si="34"/>
        <v/>
      </c>
      <c r="Y127" s="68" t="str">
        <f t="shared" si="26"/>
        <v/>
      </c>
      <c r="Z127" s="69" t="str">
        <f t="shared" si="27"/>
        <v/>
      </c>
      <c r="AA127" s="353"/>
      <c r="AB127" s="68" t="str">
        <f t="shared" si="28"/>
        <v/>
      </c>
      <c r="AC127" s="355"/>
      <c r="AD127" s="93" t="str">
        <f t="shared" si="29"/>
        <v/>
      </c>
      <c r="AE127" s="93" t="str">
        <f t="shared" si="30"/>
        <v/>
      </c>
      <c r="AF127" s="352"/>
      <c r="AG127" s="90" t="str">
        <f t="shared" si="35"/>
        <v/>
      </c>
      <c r="AH127" s="10"/>
    </row>
    <row r="128" spans="1:34" x14ac:dyDescent="0.2">
      <c r="A128" s="65" t="str">
        <f t="shared" si="40"/>
        <v/>
      </c>
      <c r="B128" s="345"/>
      <c r="C128" s="345"/>
      <c r="D128" s="346"/>
      <c r="E128" s="345"/>
      <c r="F128" s="345"/>
      <c r="G128" s="346"/>
      <c r="H128" s="347"/>
      <c r="I128" s="347"/>
      <c r="J128" s="232" t="str">
        <f t="shared" si="36"/>
        <v/>
      </c>
      <c r="K128" s="232" t="str">
        <f t="shared" si="37"/>
        <v/>
      </c>
      <c r="L128" s="232" t="str">
        <f t="shared" si="38"/>
        <v/>
      </c>
      <c r="M128" s="232" t="str">
        <f t="shared" si="39"/>
        <v/>
      </c>
      <c r="N128" s="348" t="s">
        <v>49</v>
      </c>
      <c r="O128" s="348" t="s">
        <v>49</v>
      </c>
      <c r="P128" s="348"/>
      <c r="Q128" s="348"/>
      <c r="R128" s="348"/>
      <c r="S128" s="348"/>
      <c r="T128" s="236" t="str">
        <f t="shared" si="31"/>
        <v/>
      </c>
      <c r="U128" s="236" t="str">
        <f t="shared" si="32"/>
        <v/>
      </c>
      <c r="V128" s="193" t="str">
        <f t="shared" si="33"/>
        <v/>
      </c>
      <c r="W128" s="354"/>
      <c r="X128" s="193" t="str">
        <f t="shared" si="34"/>
        <v/>
      </c>
      <c r="Y128" s="68" t="str">
        <f t="shared" si="26"/>
        <v/>
      </c>
      <c r="Z128" s="69" t="str">
        <f t="shared" si="27"/>
        <v/>
      </c>
      <c r="AA128" s="353"/>
      <c r="AB128" s="68" t="str">
        <f t="shared" si="28"/>
        <v/>
      </c>
      <c r="AC128" s="355"/>
      <c r="AD128" s="93" t="str">
        <f t="shared" si="29"/>
        <v/>
      </c>
      <c r="AE128" s="93" t="str">
        <f t="shared" si="30"/>
        <v/>
      </c>
      <c r="AF128" s="352"/>
      <c r="AG128" s="90" t="str">
        <f t="shared" si="35"/>
        <v/>
      </c>
      <c r="AH128" s="10"/>
    </row>
    <row r="129" spans="1:34" x14ac:dyDescent="0.2">
      <c r="A129" s="65" t="str">
        <f t="shared" si="40"/>
        <v/>
      </c>
      <c r="B129" s="345"/>
      <c r="C129" s="345"/>
      <c r="D129" s="346"/>
      <c r="E129" s="345"/>
      <c r="F129" s="345"/>
      <c r="G129" s="346"/>
      <c r="H129" s="347"/>
      <c r="I129" s="347"/>
      <c r="J129" s="232" t="str">
        <f t="shared" si="36"/>
        <v/>
      </c>
      <c r="K129" s="232" t="str">
        <f t="shared" si="37"/>
        <v/>
      </c>
      <c r="L129" s="232" t="str">
        <f t="shared" si="38"/>
        <v/>
      </c>
      <c r="M129" s="232" t="str">
        <f t="shared" si="39"/>
        <v/>
      </c>
      <c r="N129" s="348" t="s">
        <v>49</v>
      </c>
      <c r="O129" s="348" t="s">
        <v>49</v>
      </c>
      <c r="P129" s="348"/>
      <c r="Q129" s="348"/>
      <c r="R129" s="348"/>
      <c r="S129" s="348"/>
      <c r="T129" s="236" t="str">
        <f t="shared" si="31"/>
        <v/>
      </c>
      <c r="U129" s="236" t="str">
        <f t="shared" si="32"/>
        <v/>
      </c>
      <c r="V129" s="193" t="str">
        <f t="shared" si="33"/>
        <v/>
      </c>
      <c r="W129" s="354"/>
      <c r="X129" s="193" t="str">
        <f t="shared" si="34"/>
        <v/>
      </c>
      <c r="Y129" s="68" t="str">
        <f t="shared" si="26"/>
        <v/>
      </c>
      <c r="Z129" s="69" t="str">
        <f t="shared" si="27"/>
        <v/>
      </c>
      <c r="AA129" s="353"/>
      <c r="AB129" s="68" t="str">
        <f t="shared" si="28"/>
        <v/>
      </c>
      <c r="AC129" s="355"/>
      <c r="AD129" s="93" t="str">
        <f t="shared" si="29"/>
        <v/>
      </c>
      <c r="AE129" s="93" t="str">
        <f t="shared" si="30"/>
        <v/>
      </c>
      <c r="AF129" s="352"/>
      <c r="AG129" s="90" t="str">
        <f t="shared" si="35"/>
        <v/>
      </c>
      <c r="AH129" s="10"/>
    </row>
    <row r="130" spans="1:34" x14ac:dyDescent="0.2">
      <c r="A130" s="65" t="str">
        <f t="shared" si="40"/>
        <v/>
      </c>
      <c r="B130" s="345"/>
      <c r="C130" s="345"/>
      <c r="D130" s="346"/>
      <c r="E130" s="345"/>
      <c r="F130" s="345"/>
      <c r="G130" s="346"/>
      <c r="H130" s="347"/>
      <c r="I130" s="347"/>
      <c r="J130" s="232" t="str">
        <f t="shared" si="36"/>
        <v/>
      </c>
      <c r="K130" s="232" t="str">
        <f t="shared" si="37"/>
        <v/>
      </c>
      <c r="L130" s="232" t="str">
        <f t="shared" si="38"/>
        <v/>
      </c>
      <c r="M130" s="232" t="str">
        <f t="shared" si="39"/>
        <v/>
      </c>
      <c r="N130" s="348" t="s">
        <v>49</v>
      </c>
      <c r="O130" s="348" t="s">
        <v>49</v>
      </c>
      <c r="P130" s="348"/>
      <c r="Q130" s="348"/>
      <c r="R130" s="348"/>
      <c r="S130" s="348"/>
      <c r="T130" s="236" t="str">
        <f t="shared" si="31"/>
        <v/>
      </c>
      <c r="U130" s="236" t="str">
        <f t="shared" si="32"/>
        <v/>
      </c>
      <c r="V130" s="193" t="str">
        <f t="shared" si="33"/>
        <v/>
      </c>
      <c r="W130" s="354"/>
      <c r="X130" s="193" t="str">
        <f t="shared" si="34"/>
        <v/>
      </c>
      <c r="Y130" s="68" t="str">
        <f t="shared" si="26"/>
        <v/>
      </c>
      <c r="Z130" s="69" t="str">
        <f t="shared" si="27"/>
        <v/>
      </c>
      <c r="AA130" s="353"/>
      <c r="AB130" s="68" t="str">
        <f t="shared" si="28"/>
        <v/>
      </c>
      <c r="AC130" s="355"/>
      <c r="AD130" s="93" t="str">
        <f t="shared" si="29"/>
        <v/>
      </c>
      <c r="AE130" s="93" t="str">
        <f t="shared" si="30"/>
        <v/>
      </c>
      <c r="AF130" s="352"/>
      <c r="AG130" s="90" t="str">
        <f t="shared" si="35"/>
        <v/>
      </c>
      <c r="AH130" s="10"/>
    </row>
    <row r="131" spans="1:34" x14ac:dyDescent="0.2">
      <c r="A131" s="65" t="str">
        <f t="shared" si="40"/>
        <v/>
      </c>
      <c r="B131" s="345"/>
      <c r="C131" s="345"/>
      <c r="D131" s="346"/>
      <c r="E131" s="345"/>
      <c r="F131" s="345"/>
      <c r="G131" s="346"/>
      <c r="H131" s="347"/>
      <c r="I131" s="347"/>
      <c r="J131" s="232" t="str">
        <f t="shared" si="36"/>
        <v/>
      </c>
      <c r="K131" s="232" t="str">
        <f t="shared" si="37"/>
        <v/>
      </c>
      <c r="L131" s="232" t="str">
        <f t="shared" si="38"/>
        <v/>
      </c>
      <c r="M131" s="232" t="str">
        <f t="shared" si="39"/>
        <v/>
      </c>
      <c r="N131" s="348" t="s">
        <v>49</v>
      </c>
      <c r="O131" s="348" t="s">
        <v>49</v>
      </c>
      <c r="P131" s="348"/>
      <c r="Q131" s="348"/>
      <c r="R131" s="348"/>
      <c r="S131" s="348"/>
      <c r="T131" s="236" t="str">
        <f t="shared" si="31"/>
        <v/>
      </c>
      <c r="U131" s="236" t="str">
        <f t="shared" si="32"/>
        <v/>
      </c>
      <c r="V131" s="193" t="str">
        <f t="shared" si="33"/>
        <v/>
      </c>
      <c r="W131" s="354"/>
      <c r="X131" s="193" t="str">
        <f t="shared" si="34"/>
        <v/>
      </c>
      <c r="Y131" s="68" t="str">
        <f t="shared" si="26"/>
        <v/>
      </c>
      <c r="Z131" s="69" t="str">
        <f t="shared" si="27"/>
        <v/>
      </c>
      <c r="AA131" s="353"/>
      <c r="AB131" s="68" t="str">
        <f t="shared" si="28"/>
        <v/>
      </c>
      <c r="AC131" s="355"/>
      <c r="AD131" s="93" t="str">
        <f t="shared" si="29"/>
        <v/>
      </c>
      <c r="AE131" s="93" t="str">
        <f t="shared" si="30"/>
        <v/>
      </c>
      <c r="AF131" s="352"/>
      <c r="AG131" s="90" t="str">
        <f t="shared" si="35"/>
        <v/>
      </c>
      <c r="AH131" s="10"/>
    </row>
    <row r="132" spans="1:34" x14ac:dyDescent="0.2">
      <c r="A132" s="65" t="str">
        <f t="shared" si="40"/>
        <v/>
      </c>
      <c r="B132" s="345"/>
      <c r="C132" s="345"/>
      <c r="D132" s="346"/>
      <c r="E132" s="345"/>
      <c r="F132" s="345"/>
      <c r="G132" s="346"/>
      <c r="H132" s="347"/>
      <c r="I132" s="347"/>
      <c r="J132" s="232" t="str">
        <f t="shared" si="36"/>
        <v/>
      </c>
      <c r="K132" s="232" t="str">
        <f t="shared" si="37"/>
        <v/>
      </c>
      <c r="L132" s="232" t="str">
        <f t="shared" si="38"/>
        <v/>
      </c>
      <c r="M132" s="232" t="str">
        <f t="shared" si="39"/>
        <v/>
      </c>
      <c r="N132" s="348" t="s">
        <v>49</v>
      </c>
      <c r="O132" s="348" t="s">
        <v>49</v>
      </c>
      <c r="P132" s="348"/>
      <c r="Q132" s="348"/>
      <c r="R132" s="348"/>
      <c r="S132" s="348"/>
      <c r="T132" s="236" t="str">
        <f t="shared" si="31"/>
        <v/>
      </c>
      <c r="U132" s="236" t="str">
        <f t="shared" si="32"/>
        <v/>
      </c>
      <c r="V132" s="193" t="str">
        <f t="shared" si="33"/>
        <v/>
      </c>
      <c r="W132" s="354"/>
      <c r="X132" s="193" t="str">
        <f t="shared" si="34"/>
        <v/>
      </c>
      <c r="Y132" s="68" t="str">
        <f t="shared" si="26"/>
        <v/>
      </c>
      <c r="Z132" s="69" t="str">
        <f t="shared" si="27"/>
        <v/>
      </c>
      <c r="AA132" s="353"/>
      <c r="AB132" s="68" t="str">
        <f t="shared" si="28"/>
        <v/>
      </c>
      <c r="AC132" s="355"/>
      <c r="AD132" s="93" t="str">
        <f t="shared" si="29"/>
        <v/>
      </c>
      <c r="AE132" s="93" t="str">
        <f t="shared" si="30"/>
        <v/>
      </c>
      <c r="AF132" s="352"/>
      <c r="AG132" s="90" t="str">
        <f t="shared" si="35"/>
        <v/>
      </c>
      <c r="AH132" s="10"/>
    </row>
    <row r="133" spans="1:34" x14ac:dyDescent="0.2">
      <c r="A133" s="65" t="str">
        <f t="shared" si="40"/>
        <v/>
      </c>
      <c r="B133" s="345"/>
      <c r="C133" s="345"/>
      <c r="D133" s="346"/>
      <c r="E133" s="345"/>
      <c r="F133" s="345"/>
      <c r="G133" s="346"/>
      <c r="H133" s="347"/>
      <c r="I133" s="347"/>
      <c r="J133" s="232" t="str">
        <f t="shared" si="36"/>
        <v/>
      </c>
      <c r="K133" s="232" t="str">
        <f t="shared" si="37"/>
        <v/>
      </c>
      <c r="L133" s="232" t="str">
        <f t="shared" si="38"/>
        <v/>
      </c>
      <c r="M133" s="232" t="str">
        <f t="shared" si="39"/>
        <v/>
      </c>
      <c r="N133" s="348" t="s">
        <v>49</v>
      </c>
      <c r="O133" s="348" t="s">
        <v>49</v>
      </c>
      <c r="P133" s="348"/>
      <c r="Q133" s="348"/>
      <c r="R133" s="348"/>
      <c r="S133" s="348"/>
      <c r="T133" s="236" t="str">
        <f t="shared" si="31"/>
        <v/>
      </c>
      <c r="U133" s="236" t="str">
        <f t="shared" si="32"/>
        <v/>
      </c>
      <c r="V133" s="193" t="str">
        <f t="shared" si="33"/>
        <v/>
      </c>
      <c r="W133" s="354"/>
      <c r="X133" s="193" t="str">
        <f t="shared" si="34"/>
        <v/>
      </c>
      <c r="Y133" s="68" t="str">
        <f t="shared" si="26"/>
        <v/>
      </c>
      <c r="Z133" s="69" t="str">
        <f t="shared" si="27"/>
        <v/>
      </c>
      <c r="AA133" s="353"/>
      <c r="AB133" s="68" t="str">
        <f t="shared" si="28"/>
        <v/>
      </c>
      <c r="AC133" s="355"/>
      <c r="AD133" s="93" t="str">
        <f t="shared" si="29"/>
        <v/>
      </c>
      <c r="AE133" s="93" t="str">
        <f t="shared" si="30"/>
        <v/>
      </c>
      <c r="AF133" s="352"/>
      <c r="AG133" s="90" t="str">
        <f t="shared" si="35"/>
        <v/>
      </c>
      <c r="AH133" s="10"/>
    </row>
    <row r="134" spans="1:34" x14ac:dyDescent="0.2">
      <c r="A134" s="65" t="str">
        <f t="shared" si="40"/>
        <v/>
      </c>
      <c r="B134" s="345"/>
      <c r="C134" s="345"/>
      <c r="D134" s="346"/>
      <c r="E134" s="345"/>
      <c r="F134" s="345"/>
      <c r="G134" s="346"/>
      <c r="H134" s="347"/>
      <c r="I134" s="347"/>
      <c r="J134" s="232" t="str">
        <f t="shared" si="36"/>
        <v/>
      </c>
      <c r="K134" s="232" t="str">
        <f t="shared" si="37"/>
        <v/>
      </c>
      <c r="L134" s="232" t="str">
        <f t="shared" si="38"/>
        <v/>
      </c>
      <c r="M134" s="232" t="str">
        <f t="shared" si="39"/>
        <v/>
      </c>
      <c r="N134" s="348" t="s">
        <v>49</v>
      </c>
      <c r="O134" s="348" t="s">
        <v>49</v>
      </c>
      <c r="P134" s="348"/>
      <c r="Q134" s="348"/>
      <c r="R134" s="348"/>
      <c r="S134" s="348"/>
      <c r="T134" s="236" t="str">
        <f t="shared" si="31"/>
        <v/>
      </c>
      <c r="U134" s="236" t="str">
        <f t="shared" si="32"/>
        <v/>
      </c>
      <c r="V134" s="193" t="str">
        <f t="shared" si="33"/>
        <v/>
      </c>
      <c r="W134" s="354"/>
      <c r="X134" s="193" t="str">
        <f t="shared" si="34"/>
        <v/>
      </c>
      <c r="Y134" s="68" t="str">
        <f t="shared" si="26"/>
        <v/>
      </c>
      <c r="Z134" s="69" t="str">
        <f t="shared" si="27"/>
        <v/>
      </c>
      <c r="AA134" s="353"/>
      <c r="AB134" s="68" t="str">
        <f t="shared" si="28"/>
        <v/>
      </c>
      <c r="AC134" s="355"/>
      <c r="AD134" s="93" t="str">
        <f t="shared" si="29"/>
        <v/>
      </c>
      <c r="AE134" s="93" t="str">
        <f t="shared" si="30"/>
        <v/>
      </c>
      <c r="AF134" s="352"/>
      <c r="AG134" s="90" t="str">
        <f t="shared" si="35"/>
        <v/>
      </c>
      <c r="AH134" s="10"/>
    </row>
    <row r="135" spans="1:34" x14ac:dyDescent="0.2">
      <c r="A135" s="65" t="str">
        <f t="shared" si="40"/>
        <v/>
      </c>
      <c r="B135" s="345"/>
      <c r="C135" s="345"/>
      <c r="D135" s="346"/>
      <c r="E135" s="345"/>
      <c r="F135" s="345"/>
      <c r="G135" s="346"/>
      <c r="H135" s="347"/>
      <c r="I135" s="347"/>
      <c r="J135" s="232" t="str">
        <f t="shared" si="36"/>
        <v/>
      </c>
      <c r="K135" s="232" t="str">
        <f t="shared" si="37"/>
        <v/>
      </c>
      <c r="L135" s="232" t="str">
        <f t="shared" si="38"/>
        <v/>
      </c>
      <c r="M135" s="232" t="str">
        <f t="shared" si="39"/>
        <v/>
      </c>
      <c r="N135" s="348" t="s">
        <v>49</v>
      </c>
      <c r="O135" s="348" t="s">
        <v>49</v>
      </c>
      <c r="P135" s="348"/>
      <c r="Q135" s="348"/>
      <c r="R135" s="348"/>
      <c r="S135" s="348"/>
      <c r="T135" s="236" t="str">
        <f t="shared" si="31"/>
        <v/>
      </c>
      <c r="U135" s="236" t="str">
        <f t="shared" si="32"/>
        <v/>
      </c>
      <c r="V135" s="193" t="str">
        <f t="shared" si="33"/>
        <v/>
      </c>
      <c r="W135" s="354"/>
      <c r="X135" s="193" t="str">
        <f t="shared" si="34"/>
        <v/>
      </c>
      <c r="Y135" s="68" t="str">
        <f t="shared" si="26"/>
        <v/>
      </c>
      <c r="Z135" s="69" t="str">
        <f t="shared" si="27"/>
        <v/>
      </c>
      <c r="AA135" s="353"/>
      <c r="AB135" s="68" t="str">
        <f t="shared" si="28"/>
        <v/>
      </c>
      <c r="AC135" s="355"/>
      <c r="AD135" s="93" t="str">
        <f t="shared" si="29"/>
        <v/>
      </c>
      <c r="AE135" s="93" t="str">
        <f t="shared" si="30"/>
        <v/>
      </c>
      <c r="AF135" s="352"/>
      <c r="AG135" s="90" t="str">
        <f t="shared" si="35"/>
        <v/>
      </c>
      <c r="AH135" s="10"/>
    </row>
    <row r="136" spans="1:34" x14ac:dyDescent="0.2">
      <c r="A136" s="65" t="str">
        <f t="shared" si="40"/>
        <v/>
      </c>
      <c r="B136" s="345"/>
      <c r="C136" s="345"/>
      <c r="D136" s="346"/>
      <c r="E136" s="345"/>
      <c r="F136" s="345"/>
      <c r="G136" s="346"/>
      <c r="H136" s="347"/>
      <c r="I136" s="347"/>
      <c r="J136" s="232" t="str">
        <f t="shared" si="36"/>
        <v/>
      </c>
      <c r="K136" s="232" t="str">
        <f t="shared" si="37"/>
        <v/>
      </c>
      <c r="L136" s="232" t="str">
        <f t="shared" si="38"/>
        <v/>
      </c>
      <c r="M136" s="232" t="str">
        <f t="shared" si="39"/>
        <v/>
      </c>
      <c r="N136" s="348" t="s">
        <v>49</v>
      </c>
      <c r="O136" s="348" t="s">
        <v>49</v>
      </c>
      <c r="P136" s="348"/>
      <c r="Q136" s="348"/>
      <c r="R136" s="348"/>
      <c r="S136" s="348"/>
      <c r="T136" s="236" t="str">
        <f t="shared" si="31"/>
        <v/>
      </c>
      <c r="U136" s="236" t="str">
        <f t="shared" si="32"/>
        <v/>
      </c>
      <c r="V136" s="193" t="str">
        <f t="shared" si="33"/>
        <v/>
      </c>
      <c r="W136" s="354"/>
      <c r="X136" s="193" t="str">
        <f t="shared" si="34"/>
        <v/>
      </c>
      <c r="Y136" s="68" t="str">
        <f t="shared" si="26"/>
        <v/>
      </c>
      <c r="Z136" s="69" t="str">
        <f t="shared" si="27"/>
        <v/>
      </c>
      <c r="AA136" s="353"/>
      <c r="AB136" s="68" t="str">
        <f t="shared" si="28"/>
        <v/>
      </c>
      <c r="AC136" s="355"/>
      <c r="AD136" s="93" t="str">
        <f t="shared" si="29"/>
        <v/>
      </c>
      <c r="AE136" s="93" t="str">
        <f t="shared" si="30"/>
        <v/>
      </c>
      <c r="AF136" s="352"/>
      <c r="AG136" s="90" t="str">
        <f t="shared" si="35"/>
        <v/>
      </c>
      <c r="AH136" s="10"/>
    </row>
    <row r="137" spans="1:34" x14ac:dyDescent="0.2">
      <c r="A137" s="65" t="str">
        <f t="shared" si="40"/>
        <v/>
      </c>
      <c r="B137" s="345"/>
      <c r="C137" s="345"/>
      <c r="D137" s="346"/>
      <c r="E137" s="345"/>
      <c r="F137" s="345"/>
      <c r="G137" s="346"/>
      <c r="H137" s="347"/>
      <c r="I137" s="347"/>
      <c r="J137" s="232" t="str">
        <f t="shared" si="36"/>
        <v/>
      </c>
      <c r="K137" s="232" t="str">
        <f t="shared" si="37"/>
        <v/>
      </c>
      <c r="L137" s="232" t="str">
        <f t="shared" si="38"/>
        <v/>
      </c>
      <c r="M137" s="232" t="str">
        <f t="shared" si="39"/>
        <v/>
      </c>
      <c r="N137" s="348" t="s">
        <v>49</v>
      </c>
      <c r="O137" s="348" t="s">
        <v>49</v>
      </c>
      <c r="P137" s="348"/>
      <c r="Q137" s="348"/>
      <c r="R137" s="348"/>
      <c r="S137" s="348"/>
      <c r="T137" s="236" t="str">
        <f t="shared" si="31"/>
        <v/>
      </c>
      <c r="U137" s="236" t="str">
        <f t="shared" si="32"/>
        <v/>
      </c>
      <c r="V137" s="193" t="str">
        <f t="shared" si="33"/>
        <v/>
      </c>
      <c r="W137" s="354"/>
      <c r="X137" s="193" t="str">
        <f t="shared" si="34"/>
        <v/>
      </c>
      <c r="Y137" s="68" t="str">
        <f t="shared" si="26"/>
        <v/>
      </c>
      <c r="Z137" s="69" t="str">
        <f t="shared" si="27"/>
        <v/>
      </c>
      <c r="AA137" s="353"/>
      <c r="AB137" s="68" t="str">
        <f t="shared" si="28"/>
        <v/>
      </c>
      <c r="AC137" s="355"/>
      <c r="AD137" s="93" t="str">
        <f t="shared" si="29"/>
        <v/>
      </c>
      <c r="AE137" s="93" t="str">
        <f t="shared" si="30"/>
        <v/>
      </c>
      <c r="AF137" s="352"/>
      <c r="AG137" s="90" t="str">
        <f t="shared" si="35"/>
        <v/>
      </c>
      <c r="AH137" s="10"/>
    </row>
    <row r="138" spans="1:34" x14ac:dyDescent="0.2">
      <c r="A138" s="65" t="str">
        <f t="shared" si="40"/>
        <v/>
      </c>
      <c r="B138" s="345"/>
      <c r="C138" s="345"/>
      <c r="D138" s="346"/>
      <c r="E138" s="345"/>
      <c r="F138" s="345"/>
      <c r="G138" s="346"/>
      <c r="H138" s="347"/>
      <c r="I138" s="347"/>
      <c r="J138" s="232" t="str">
        <f t="shared" si="36"/>
        <v/>
      </c>
      <c r="K138" s="232" t="str">
        <f t="shared" si="37"/>
        <v/>
      </c>
      <c r="L138" s="232" t="str">
        <f t="shared" si="38"/>
        <v/>
      </c>
      <c r="M138" s="232" t="str">
        <f t="shared" si="39"/>
        <v/>
      </c>
      <c r="N138" s="348" t="s">
        <v>49</v>
      </c>
      <c r="O138" s="348" t="s">
        <v>49</v>
      </c>
      <c r="P138" s="348"/>
      <c r="Q138" s="348"/>
      <c r="R138" s="348"/>
      <c r="S138" s="348"/>
      <c r="T138" s="236" t="str">
        <f t="shared" si="31"/>
        <v/>
      </c>
      <c r="U138" s="236" t="str">
        <f t="shared" si="32"/>
        <v/>
      </c>
      <c r="V138" s="193" t="str">
        <f t="shared" si="33"/>
        <v/>
      </c>
      <c r="W138" s="354"/>
      <c r="X138" s="193" t="str">
        <f t="shared" si="34"/>
        <v/>
      </c>
      <c r="Y138" s="68" t="str">
        <f t="shared" si="26"/>
        <v/>
      </c>
      <c r="Z138" s="69" t="str">
        <f t="shared" si="27"/>
        <v/>
      </c>
      <c r="AA138" s="353"/>
      <c r="AB138" s="68" t="str">
        <f t="shared" si="28"/>
        <v/>
      </c>
      <c r="AC138" s="355"/>
      <c r="AD138" s="93" t="str">
        <f t="shared" si="29"/>
        <v/>
      </c>
      <c r="AE138" s="93" t="str">
        <f t="shared" si="30"/>
        <v/>
      </c>
      <c r="AF138" s="352"/>
      <c r="AG138" s="90" t="str">
        <f t="shared" si="35"/>
        <v/>
      </c>
      <c r="AH138" s="10"/>
    </row>
    <row r="139" spans="1:34" x14ac:dyDescent="0.2">
      <c r="A139" s="65" t="str">
        <f t="shared" si="40"/>
        <v/>
      </c>
      <c r="B139" s="345"/>
      <c r="C139" s="345"/>
      <c r="D139" s="346"/>
      <c r="E139" s="345"/>
      <c r="F139" s="345"/>
      <c r="G139" s="346"/>
      <c r="H139" s="347"/>
      <c r="I139" s="347"/>
      <c r="J139" s="232" t="str">
        <f t="shared" si="36"/>
        <v/>
      </c>
      <c r="K139" s="232" t="str">
        <f t="shared" si="37"/>
        <v/>
      </c>
      <c r="L139" s="232" t="str">
        <f t="shared" si="38"/>
        <v/>
      </c>
      <c r="M139" s="232" t="str">
        <f t="shared" si="39"/>
        <v/>
      </c>
      <c r="N139" s="348" t="s">
        <v>49</v>
      </c>
      <c r="O139" s="348" t="s">
        <v>49</v>
      </c>
      <c r="P139" s="348"/>
      <c r="Q139" s="348"/>
      <c r="R139" s="348"/>
      <c r="S139" s="348"/>
      <c r="T139" s="236" t="str">
        <f t="shared" si="31"/>
        <v/>
      </c>
      <c r="U139" s="236" t="str">
        <f t="shared" si="32"/>
        <v/>
      </c>
      <c r="V139" s="193" t="str">
        <f t="shared" si="33"/>
        <v/>
      </c>
      <c r="W139" s="354"/>
      <c r="X139" s="193" t="str">
        <f t="shared" si="34"/>
        <v/>
      </c>
      <c r="Y139" s="68" t="str">
        <f t="shared" si="26"/>
        <v/>
      </c>
      <c r="Z139" s="69" t="str">
        <f t="shared" si="27"/>
        <v/>
      </c>
      <c r="AA139" s="353"/>
      <c r="AB139" s="68" t="str">
        <f t="shared" si="28"/>
        <v/>
      </c>
      <c r="AC139" s="355"/>
      <c r="AD139" s="93" t="str">
        <f t="shared" si="29"/>
        <v/>
      </c>
      <c r="AE139" s="93" t="str">
        <f t="shared" si="30"/>
        <v/>
      </c>
      <c r="AF139" s="352"/>
      <c r="AG139" s="90" t="str">
        <f t="shared" si="35"/>
        <v/>
      </c>
      <c r="AH139" s="10"/>
    </row>
    <row r="140" spans="1:34" x14ac:dyDescent="0.2">
      <c r="A140" s="65" t="str">
        <f t="shared" si="40"/>
        <v/>
      </c>
      <c r="B140" s="345"/>
      <c r="C140" s="345"/>
      <c r="D140" s="346"/>
      <c r="E140" s="345"/>
      <c r="F140" s="345"/>
      <c r="G140" s="346"/>
      <c r="H140" s="347"/>
      <c r="I140" s="347"/>
      <c r="J140" s="232" t="str">
        <f t="shared" si="36"/>
        <v/>
      </c>
      <c r="K140" s="232" t="str">
        <f t="shared" si="37"/>
        <v/>
      </c>
      <c r="L140" s="232" t="str">
        <f t="shared" si="38"/>
        <v/>
      </c>
      <c r="M140" s="232" t="str">
        <f t="shared" si="39"/>
        <v/>
      </c>
      <c r="N140" s="348" t="s">
        <v>49</v>
      </c>
      <c r="O140" s="348" t="s">
        <v>49</v>
      </c>
      <c r="P140" s="348"/>
      <c r="Q140" s="348"/>
      <c r="R140" s="348"/>
      <c r="S140" s="348"/>
      <c r="T140" s="236" t="str">
        <f t="shared" si="31"/>
        <v/>
      </c>
      <c r="U140" s="236" t="str">
        <f t="shared" si="32"/>
        <v/>
      </c>
      <c r="V140" s="193" t="str">
        <f t="shared" si="33"/>
        <v/>
      </c>
      <c r="W140" s="354"/>
      <c r="X140" s="193" t="str">
        <f t="shared" si="34"/>
        <v/>
      </c>
      <c r="Y140" s="68" t="str">
        <f t="shared" si="26"/>
        <v/>
      </c>
      <c r="Z140" s="69" t="str">
        <f t="shared" si="27"/>
        <v/>
      </c>
      <c r="AA140" s="353"/>
      <c r="AB140" s="68" t="str">
        <f t="shared" si="28"/>
        <v/>
      </c>
      <c r="AC140" s="355"/>
      <c r="AD140" s="93" t="str">
        <f t="shared" si="29"/>
        <v/>
      </c>
      <c r="AE140" s="93" t="str">
        <f t="shared" si="30"/>
        <v/>
      </c>
      <c r="AF140" s="352"/>
      <c r="AG140" s="90" t="str">
        <f t="shared" si="35"/>
        <v/>
      </c>
      <c r="AH140" s="10"/>
    </row>
    <row r="141" spans="1:34" x14ac:dyDescent="0.2">
      <c r="A141" s="65" t="str">
        <f t="shared" si="40"/>
        <v/>
      </c>
      <c r="B141" s="345"/>
      <c r="C141" s="345"/>
      <c r="D141" s="346"/>
      <c r="E141" s="345"/>
      <c r="F141" s="345"/>
      <c r="G141" s="346"/>
      <c r="H141" s="347"/>
      <c r="I141" s="347"/>
      <c r="J141" s="232" t="str">
        <f t="shared" si="36"/>
        <v/>
      </c>
      <c r="K141" s="232" t="str">
        <f t="shared" si="37"/>
        <v/>
      </c>
      <c r="L141" s="232" t="str">
        <f t="shared" si="38"/>
        <v/>
      </c>
      <c r="M141" s="232" t="str">
        <f t="shared" si="39"/>
        <v/>
      </c>
      <c r="N141" s="348" t="s">
        <v>49</v>
      </c>
      <c r="O141" s="348" t="s">
        <v>49</v>
      </c>
      <c r="P141" s="348"/>
      <c r="Q141" s="348"/>
      <c r="R141" s="348"/>
      <c r="S141" s="348"/>
      <c r="T141" s="236" t="str">
        <f t="shared" si="31"/>
        <v/>
      </c>
      <c r="U141" s="236" t="str">
        <f t="shared" si="32"/>
        <v/>
      </c>
      <c r="V141" s="193" t="str">
        <f t="shared" si="33"/>
        <v/>
      </c>
      <c r="W141" s="354"/>
      <c r="X141" s="193" t="str">
        <f t="shared" si="34"/>
        <v/>
      </c>
      <c r="Y141" s="68" t="str">
        <f t="shared" si="26"/>
        <v/>
      </c>
      <c r="Z141" s="69" t="str">
        <f t="shared" si="27"/>
        <v/>
      </c>
      <c r="AA141" s="353"/>
      <c r="AB141" s="68" t="str">
        <f t="shared" si="28"/>
        <v/>
      </c>
      <c r="AC141" s="355"/>
      <c r="AD141" s="93" t="str">
        <f t="shared" si="29"/>
        <v/>
      </c>
      <c r="AE141" s="93" t="str">
        <f t="shared" si="30"/>
        <v/>
      </c>
      <c r="AF141" s="352"/>
      <c r="AG141" s="90" t="str">
        <f t="shared" si="35"/>
        <v/>
      </c>
      <c r="AH141" s="10"/>
    </row>
    <row r="142" spans="1:34" x14ac:dyDescent="0.2">
      <c r="A142" s="65" t="str">
        <f t="shared" si="40"/>
        <v/>
      </c>
      <c r="B142" s="345"/>
      <c r="C142" s="345"/>
      <c r="D142" s="346"/>
      <c r="E142" s="345"/>
      <c r="F142" s="345"/>
      <c r="G142" s="346"/>
      <c r="H142" s="347"/>
      <c r="I142" s="347"/>
      <c r="J142" s="232" t="str">
        <f t="shared" si="36"/>
        <v/>
      </c>
      <c r="K142" s="232" t="str">
        <f t="shared" si="37"/>
        <v/>
      </c>
      <c r="L142" s="232" t="str">
        <f t="shared" si="38"/>
        <v/>
      </c>
      <c r="M142" s="232" t="str">
        <f t="shared" si="39"/>
        <v/>
      </c>
      <c r="N142" s="348" t="s">
        <v>49</v>
      </c>
      <c r="O142" s="348" t="s">
        <v>49</v>
      </c>
      <c r="P142" s="348"/>
      <c r="Q142" s="348"/>
      <c r="R142" s="348"/>
      <c r="S142" s="348"/>
      <c r="T142" s="236" t="str">
        <f t="shared" si="31"/>
        <v/>
      </c>
      <c r="U142" s="236" t="str">
        <f t="shared" si="32"/>
        <v/>
      </c>
      <c r="V142" s="193" t="str">
        <f t="shared" si="33"/>
        <v/>
      </c>
      <c r="W142" s="354"/>
      <c r="X142" s="193" t="str">
        <f t="shared" si="34"/>
        <v/>
      </c>
      <c r="Y142" s="68" t="str">
        <f t="shared" si="26"/>
        <v/>
      </c>
      <c r="Z142" s="69" t="str">
        <f t="shared" si="27"/>
        <v/>
      </c>
      <c r="AA142" s="353"/>
      <c r="AB142" s="68" t="str">
        <f t="shared" si="28"/>
        <v/>
      </c>
      <c r="AC142" s="355"/>
      <c r="AD142" s="93" t="str">
        <f t="shared" si="29"/>
        <v/>
      </c>
      <c r="AE142" s="93" t="str">
        <f t="shared" si="30"/>
        <v/>
      </c>
      <c r="AF142" s="352"/>
      <c r="AG142" s="90" t="str">
        <f t="shared" si="35"/>
        <v/>
      </c>
      <c r="AH142" s="10"/>
    </row>
    <row r="143" spans="1:34" x14ac:dyDescent="0.2">
      <c r="A143" s="65" t="str">
        <f t="shared" si="40"/>
        <v/>
      </c>
      <c r="B143" s="345"/>
      <c r="C143" s="345"/>
      <c r="D143" s="346"/>
      <c r="E143" s="345"/>
      <c r="F143" s="345"/>
      <c r="G143" s="346"/>
      <c r="H143" s="347"/>
      <c r="I143" s="347"/>
      <c r="J143" s="232" t="str">
        <f t="shared" si="36"/>
        <v/>
      </c>
      <c r="K143" s="232" t="str">
        <f t="shared" si="37"/>
        <v/>
      </c>
      <c r="L143" s="232" t="str">
        <f t="shared" si="38"/>
        <v/>
      </c>
      <c r="M143" s="232" t="str">
        <f t="shared" si="39"/>
        <v/>
      </c>
      <c r="N143" s="348" t="s">
        <v>49</v>
      </c>
      <c r="O143" s="348" t="s">
        <v>49</v>
      </c>
      <c r="P143" s="348"/>
      <c r="Q143" s="348"/>
      <c r="R143" s="348"/>
      <c r="S143" s="348"/>
      <c r="T143" s="236" t="str">
        <f t="shared" si="31"/>
        <v/>
      </c>
      <c r="U143" s="236" t="str">
        <f t="shared" si="32"/>
        <v/>
      </c>
      <c r="V143" s="193" t="str">
        <f t="shared" si="33"/>
        <v/>
      </c>
      <c r="W143" s="354"/>
      <c r="X143" s="193" t="str">
        <f t="shared" si="34"/>
        <v/>
      </c>
      <c r="Y143" s="68" t="str">
        <f t="shared" ref="Y143:Y206" si="41">IF(C143="","",V143+X143)</f>
        <v/>
      </c>
      <c r="Z143" s="69" t="str">
        <f t="shared" ref="Z143:Z206" si="42">IF(C143="","",Y143/T143)</f>
        <v/>
      </c>
      <c r="AA143" s="353"/>
      <c r="AB143" s="68" t="str">
        <f t="shared" ref="AB143:AB206" si="43">IF(C143="","",IF(AA143="","",Y143-AA143))</f>
        <v/>
      </c>
      <c r="AC143" s="355"/>
      <c r="AD143" s="93" t="str">
        <f t="shared" ref="AD143:AD206" si="44">IF(C143="","",Y143+AC143)</f>
        <v/>
      </c>
      <c r="AE143" s="93" t="str">
        <f t="shared" ref="AE143:AE206" si="45">IF(C143="","",IF(AA143="","",AD143-AA143))</f>
        <v/>
      </c>
      <c r="AF143" s="352"/>
      <c r="AG143" s="90" t="str">
        <f t="shared" si="35"/>
        <v/>
      </c>
      <c r="AH143" s="10"/>
    </row>
    <row r="144" spans="1:34" x14ac:dyDescent="0.2">
      <c r="A144" s="65" t="str">
        <f t="shared" si="40"/>
        <v/>
      </c>
      <c r="B144" s="345"/>
      <c r="C144" s="345"/>
      <c r="D144" s="346"/>
      <c r="E144" s="345"/>
      <c r="F144" s="345"/>
      <c r="G144" s="346"/>
      <c r="H144" s="347"/>
      <c r="I144" s="347"/>
      <c r="J144" s="232" t="str">
        <f t="shared" si="36"/>
        <v/>
      </c>
      <c r="K144" s="232" t="str">
        <f t="shared" si="37"/>
        <v/>
      </c>
      <c r="L144" s="232" t="str">
        <f t="shared" si="38"/>
        <v/>
      </c>
      <c r="M144" s="232" t="str">
        <f t="shared" si="39"/>
        <v/>
      </c>
      <c r="N144" s="348" t="s">
        <v>49</v>
      </c>
      <c r="O144" s="348" t="s">
        <v>49</v>
      </c>
      <c r="P144" s="348"/>
      <c r="Q144" s="348"/>
      <c r="R144" s="348"/>
      <c r="S144" s="348"/>
      <c r="T144" s="236" t="str">
        <f t="shared" ref="T144:T207" si="46">IF($C144="","",SUM(N144:S144))</f>
        <v/>
      </c>
      <c r="U144" s="236" t="str">
        <f t="shared" ref="U144:U207" si="47">IF(C144="","",IF(G144="",T144,VLOOKUP($G144,$U$3:$V$9,2,0)*$T144))</f>
        <v/>
      </c>
      <c r="V144" s="193" t="str">
        <f t="shared" ref="V144:V207" si="48">IF($C144="","",($Y$3*$Y$4)/$U$11*$U144)</f>
        <v/>
      </c>
      <c r="W144" s="354"/>
      <c r="X144" s="193" t="str">
        <f t="shared" ref="X144:X207" si="49">IF($C144="","",($Y$3*$Y$5)*($W144/$W$11)*($U144/$X$8))</f>
        <v/>
      </c>
      <c r="Y144" s="68" t="str">
        <f t="shared" si="41"/>
        <v/>
      </c>
      <c r="Z144" s="69" t="str">
        <f t="shared" si="42"/>
        <v/>
      </c>
      <c r="AA144" s="353"/>
      <c r="AB144" s="68" t="str">
        <f t="shared" si="43"/>
        <v/>
      </c>
      <c r="AC144" s="355"/>
      <c r="AD144" s="93" t="str">
        <f t="shared" si="44"/>
        <v/>
      </c>
      <c r="AE144" s="93" t="str">
        <f t="shared" si="45"/>
        <v/>
      </c>
      <c r="AF144" s="352"/>
      <c r="AG144" s="90" t="str">
        <f t="shared" ref="AG144:AG207" si="50">IF(AD144="","",AD144*(1-AF144))</f>
        <v/>
      </c>
      <c r="AH144" s="10"/>
    </row>
    <row r="145" spans="1:34" x14ac:dyDescent="0.2">
      <c r="A145" s="65" t="str">
        <f t="shared" si="40"/>
        <v/>
      </c>
      <c r="B145" s="345"/>
      <c r="C145" s="345"/>
      <c r="D145" s="346"/>
      <c r="E145" s="345"/>
      <c r="F145" s="345"/>
      <c r="G145" s="346"/>
      <c r="H145" s="347"/>
      <c r="I145" s="347"/>
      <c r="J145" s="232" t="str">
        <f t="shared" si="36"/>
        <v/>
      </c>
      <c r="K145" s="232" t="str">
        <f t="shared" si="37"/>
        <v/>
      </c>
      <c r="L145" s="232" t="str">
        <f t="shared" si="38"/>
        <v/>
      </c>
      <c r="M145" s="232" t="str">
        <f t="shared" si="39"/>
        <v/>
      </c>
      <c r="N145" s="348" t="s">
        <v>49</v>
      </c>
      <c r="O145" s="348" t="s">
        <v>49</v>
      </c>
      <c r="P145" s="348"/>
      <c r="Q145" s="348"/>
      <c r="R145" s="348"/>
      <c r="S145" s="348"/>
      <c r="T145" s="236" t="str">
        <f t="shared" si="46"/>
        <v/>
      </c>
      <c r="U145" s="236" t="str">
        <f t="shared" si="47"/>
        <v/>
      </c>
      <c r="V145" s="193" t="str">
        <f t="shared" si="48"/>
        <v/>
      </c>
      <c r="W145" s="354"/>
      <c r="X145" s="193" t="str">
        <f t="shared" si="49"/>
        <v/>
      </c>
      <c r="Y145" s="68" t="str">
        <f t="shared" si="41"/>
        <v/>
      </c>
      <c r="Z145" s="69" t="str">
        <f t="shared" si="42"/>
        <v/>
      </c>
      <c r="AA145" s="353"/>
      <c r="AB145" s="68" t="str">
        <f t="shared" si="43"/>
        <v/>
      </c>
      <c r="AC145" s="355"/>
      <c r="AD145" s="93" t="str">
        <f t="shared" si="44"/>
        <v/>
      </c>
      <c r="AE145" s="93" t="str">
        <f t="shared" si="45"/>
        <v/>
      </c>
      <c r="AF145" s="352"/>
      <c r="AG145" s="90" t="str">
        <f t="shared" si="50"/>
        <v/>
      </c>
      <c r="AH145" s="10"/>
    </row>
    <row r="146" spans="1:34" x14ac:dyDescent="0.2">
      <c r="A146" s="65" t="str">
        <f t="shared" si="40"/>
        <v/>
      </c>
      <c r="B146" s="345"/>
      <c r="C146" s="345"/>
      <c r="D146" s="346"/>
      <c r="E146" s="345"/>
      <c r="F146" s="345"/>
      <c r="G146" s="346"/>
      <c r="H146" s="347"/>
      <c r="I146" s="347"/>
      <c r="J146" s="232" t="str">
        <f t="shared" si="36"/>
        <v/>
      </c>
      <c r="K146" s="232" t="str">
        <f t="shared" si="37"/>
        <v/>
      </c>
      <c r="L146" s="232" t="str">
        <f t="shared" si="38"/>
        <v/>
      </c>
      <c r="M146" s="232" t="str">
        <f t="shared" si="39"/>
        <v/>
      </c>
      <c r="N146" s="348" t="s">
        <v>49</v>
      </c>
      <c r="O146" s="348" t="s">
        <v>49</v>
      </c>
      <c r="P146" s="348"/>
      <c r="Q146" s="348"/>
      <c r="R146" s="348"/>
      <c r="S146" s="348"/>
      <c r="T146" s="236" t="str">
        <f t="shared" si="46"/>
        <v/>
      </c>
      <c r="U146" s="236" t="str">
        <f t="shared" si="47"/>
        <v/>
      </c>
      <c r="V146" s="193" t="str">
        <f t="shared" si="48"/>
        <v/>
      </c>
      <c r="W146" s="354"/>
      <c r="X146" s="193" t="str">
        <f t="shared" si="49"/>
        <v/>
      </c>
      <c r="Y146" s="68" t="str">
        <f t="shared" si="41"/>
        <v/>
      </c>
      <c r="Z146" s="69" t="str">
        <f t="shared" si="42"/>
        <v/>
      </c>
      <c r="AA146" s="353"/>
      <c r="AB146" s="68" t="str">
        <f t="shared" si="43"/>
        <v/>
      </c>
      <c r="AC146" s="355"/>
      <c r="AD146" s="93" t="str">
        <f t="shared" si="44"/>
        <v/>
      </c>
      <c r="AE146" s="93" t="str">
        <f t="shared" si="45"/>
        <v/>
      </c>
      <c r="AF146" s="352"/>
      <c r="AG146" s="90" t="str">
        <f t="shared" si="50"/>
        <v/>
      </c>
      <c r="AH146" s="10"/>
    </row>
    <row r="147" spans="1:34" x14ac:dyDescent="0.2">
      <c r="A147" s="65" t="str">
        <f t="shared" si="40"/>
        <v/>
      </c>
      <c r="B147" s="345"/>
      <c r="C147" s="345"/>
      <c r="D147" s="346"/>
      <c r="E147" s="345"/>
      <c r="F147" s="345"/>
      <c r="G147" s="346"/>
      <c r="H147" s="347"/>
      <c r="I147" s="347"/>
      <c r="J147" s="232" t="str">
        <f t="shared" si="36"/>
        <v/>
      </c>
      <c r="K147" s="232" t="str">
        <f t="shared" si="37"/>
        <v/>
      </c>
      <c r="L147" s="232" t="str">
        <f t="shared" si="38"/>
        <v/>
      </c>
      <c r="M147" s="232" t="str">
        <f t="shared" si="39"/>
        <v/>
      </c>
      <c r="N147" s="348" t="s">
        <v>49</v>
      </c>
      <c r="O147" s="348" t="s">
        <v>49</v>
      </c>
      <c r="P147" s="348"/>
      <c r="Q147" s="348"/>
      <c r="R147" s="348"/>
      <c r="S147" s="348"/>
      <c r="T147" s="236" t="str">
        <f t="shared" si="46"/>
        <v/>
      </c>
      <c r="U147" s="236" t="str">
        <f t="shared" si="47"/>
        <v/>
      </c>
      <c r="V147" s="193" t="str">
        <f t="shared" si="48"/>
        <v/>
      </c>
      <c r="W147" s="354"/>
      <c r="X147" s="193" t="str">
        <f t="shared" si="49"/>
        <v/>
      </c>
      <c r="Y147" s="68" t="str">
        <f t="shared" si="41"/>
        <v/>
      </c>
      <c r="Z147" s="69" t="str">
        <f t="shared" si="42"/>
        <v/>
      </c>
      <c r="AA147" s="353"/>
      <c r="AB147" s="68" t="str">
        <f t="shared" si="43"/>
        <v/>
      </c>
      <c r="AC147" s="355"/>
      <c r="AD147" s="93" t="str">
        <f t="shared" si="44"/>
        <v/>
      </c>
      <c r="AE147" s="93" t="str">
        <f t="shared" si="45"/>
        <v/>
      </c>
      <c r="AF147" s="352"/>
      <c r="AG147" s="90" t="str">
        <f t="shared" si="50"/>
        <v/>
      </c>
      <c r="AH147" s="10"/>
    </row>
    <row r="148" spans="1:34" x14ac:dyDescent="0.2">
      <c r="A148" s="65" t="str">
        <f t="shared" si="40"/>
        <v/>
      </c>
      <c r="B148" s="345"/>
      <c r="C148" s="345"/>
      <c r="D148" s="346"/>
      <c r="E148" s="345"/>
      <c r="F148" s="345"/>
      <c r="G148" s="346"/>
      <c r="H148" s="347"/>
      <c r="I148" s="347"/>
      <c r="J148" s="232" t="str">
        <f t="shared" si="36"/>
        <v/>
      </c>
      <c r="K148" s="232" t="str">
        <f t="shared" si="37"/>
        <v/>
      </c>
      <c r="L148" s="232" t="str">
        <f t="shared" si="38"/>
        <v/>
      </c>
      <c r="M148" s="232" t="str">
        <f t="shared" si="39"/>
        <v/>
      </c>
      <c r="N148" s="348" t="s">
        <v>49</v>
      </c>
      <c r="O148" s="348" t="s">
        <v>49</v>
      </c>
      <c r="P148" s="348"/>
      <c r="Q148" s="348"/>
      <c r="R148" s="348"/>
      <c r="S148" s="348"/>
      <c r="T148" s="236" t="str">
        <f t="shared" si="46"/>
        <v/>
      </c>
      <c r="U148" s="236" t="str">
        <f t="shared" si="47"/>
        <v/>
      </c>
      <c r="V148" s="193" t="str">
        <f t="shared" si="48"/>
        <v/>
      </c>
      <c r="W148" s="354"/>
      <c r="X148" s="193" t="str">
        <f t="shared" si="49"/>
        <v/>
      </c>
      <c r="Y148" s="68" t="str">
        <f t="shared" si="41"/>
        <v/>
      </c>
      <c r="Z148" s="69" t="str">
        <f t="shared" si="42"/>
        <v/>
      </c>
      <c r="AA148" s="353"/>
      <c r="AB148" s="68" t="str">
        <f t="shared" si="43"/>
        <v/>
      </c>
      <c r="AC148" s="355"/>
      <c r="AD148" s="93" t="str">
        <f t="shared" si="44"/>
        <v/>
      </c>
      <c r="AE148" s="93" t="str">
        <f t="shared" si="45"/>
        <v/>
      </c>
      <c r="AF148" s="352"/>
      <c r="AG148" s="90" t="str">
        <f t="shared" si="50"/>
        <v/>
      </c>
      <c r="AH148" s="10"/>
    </row>
    <row r="149" spans="1:34" x14ac:dyDescent="0.2">
      <c r="A149" s="65" t="str">
        <f t="shared" si="40"/>
        <v/>
      </c>
      <c r="B149" s="345"/>
      <c r="C149" s="345"/>
      <c r="D149" s="346"/>
      <c r="E149" s="345"/>
      <c r="F149" s="345"/>
      <c r="G149" s="346"/>
      <c r="H149" s="347"/>
      <c r="I149" s="347"/>
      <c r="J149" s="232" t="str">
        <f t="shared" si="36"/>
        <v/>
      </c>
      <c r="K149" s="232" t="str">
        <f t="shared" si="37"/>
        <v/>
      </c>
      <c r="L149" s="232" t="str">
        <f t="shared" si="38"/>
        <v/>
      </c>
      <c r="M149" s="232" t="str">
        <f t="shared" si="39"/>
        <v/>
      </c>
      <c r="N149" s="348" t="s">
        <v>49</v>
      </c>
      <c r="O149" s="348" t="s">
        <v>49</v>
      </c>
      <c r="P149" s="348"/>
      <c r="Q149" s="348"/>
      <c r="R149" s="348"/>
      <c r="S149" s="348"/>
      <c r="T149" s="236" t="str">
        <f t="shared" si="46"/>
        <v/>
      </c>
      <c r="U149" s="236" t="str">
        <f t="shared" si="47"/>
        <v/>
      </c>
      <c r="V149" s="193" t="str">
        <f t="shared" si="48"/>
        <v/>
      </c>
      <c r="W149" s="354"/>
      <c r="X149" s="193" t="str">
        <f t="shared" si="49"/>
        <v/>
      </c>
      <c r="Y149" s="68" t="str">
        <f t="shared" si="41"/>
        <v/>
      </c>
      <c r="Z149" s="69" t="str">
        <f t="shared" si="42"/>
        <v/>
      </c>
      <c r="AA149" s="353"/>
      <c r="AB149" s="68" t="str">
        <f t="shared" si="43"/>
        <v/>
      </c>
      <c r="AC149" s="355"/>
      <c r="AD149" s="93" t="str">
        <f t="shared" si="44"/>
        <v/>
      </c>
      <c r="AE149" s="93" t="str">
        <f t="shared" si="45"/>
        <v/>
      </c>
      <c r="AF149" s="352"/>
      <c r="AG149" s="90" t="str">
        <f t="shared" si="50"/>
        <v/>
      </c>
      <c r="AH149" s="10"/>
    </row>
    <row r="150" spans="1:34" x14ac:dyDescent="0.2">
      <c r="A150" s="65" t="str">
        <f t="shared" si="40"/>
        <v/>
      </c>
      <c r="B150" s="345"/>
      <c r="C150" s="345"/>
      <c r="D150" s="346"/>
      <c r="E150" s="345"/>
      <c r="F150" s="345"/>
      <c r="G150" s="346"/>
      <c r="H150" s="347"/>
      <c r="I150" s="347"/>
      <c r="J150" s="232" t="str">
        <f t="shared" ref="J150:J213" si="51">IF(H150="","",DATEDIF(H150-1,$J$11,"Y"))</f>
        <v/>
      </c>
      <c r="K150" s="232" t="str">
        <f t="shared" ref="K150:K213" si="52">IF(H150="","",DATEDIF(H150-1,$J$11,"YM"))</f>
        <v/>
      </c>
      <c r="L150" s="232" t="str">
        <f t="shared" ref="L150:L213" si="53">IF(I150="","",DATEDIF(I150-1,$J$11,"Y"))</f>
        <v/>
      </c>
      <c r="M150" s="232" t="str">
        <f t="shared" ref="M150:M213" si="54">IF(I150="","",DATEDIF(I150-1,$J$11,"YM"))</f>
        <v/>
      </c>
      <c r="N150" s="348" t="s">
        <v>49</v>
      </c>
      <c r="O150" s="348" t="s">
        <v>49</v>
      </c>
      <c r="P150" s="348"/>
      <c r="Q150" s="348"/>
      <c r="R150" s="348"/>
      <c r="S150" s="348"/>
      <c r="T150" s="236" t="str">
        <f t="shared" si="46"/>
        <v/>
      </c>
      <c r="U150" s="236" t="str">
        <f t="shared" si="47"/>
        <v/>
      </c>
      <c r="V150" s="193" t="str">
        <f t="shared" si="48"/>
        <v/>
      </c>
      <c r="W150" s="354"/>
      <c r="X150" s="193" t="str">
        <f t="shared" si="49"/>
        <v/>
      </c>
      <c r="Y150" s="68" t="str">
        <f t="shared" si="41"/>
        <v/>
      </c>
      <c r="Z150" s="69" t="str">
        <f t="shared" si="42"/>
        <v/>
      </c>
      <c r="AA150" s="353"/>
      <c r="AB150" s="68" t="str">
        <f t="shared" si="43"/>
        <v/>
      </c>
      <c r="AC150" s="355"/>
      <c r="AD150" s="93" t="str">
        <f t="shared" si="44"/>
        <v/>
      </c>
      <c r="AE150" s="93" t="str">
        <f t="shared" si="45"/>
        <v/>
      </c>
      <c r="AF150" s="352"/>
      <c r="AG150" s="90" t="str">
        <f t="shared" si="50"/>
        <v/>
      </c>
      <c r="AH150" s="10"/>
    </row>
    <row r="151" spans="1:34" x14ac:dyDescent="0.2">
      <c r="A151" s="65" t="str">
        <f t="shared" si="40"/>
        <v/>
      </c>
      <c r="B151" s="345"/>
      <c r="C151" s="345"/>
      <c r="D151" s="346"/>
      <c r="E151" s="345"/>
      <c r="F151" s="345"/>
      <c r="G151" s="346"/>
      <c r="H151" s="347"/>
      <c r="I151" s="347"/>
      <c r="J151" s="232" t="str">
        <f t="shared" si="51"/>
        <v/>
      </c>
      <c r="K151" s="232" t="str">
        <f t="shared" si="52"/>
        <v/>
      </c>
      <c r="L151" s="232" t="str">
        <f t="shared" si="53"/>
        <v/>
      </c>
      <c r="M151" s="232" t="str">
        <f t="shared" si="54"/>
        <v/>
      </c>
      <c r="N151" s="348" t="s">
        <v>49</v>
      </c>
      <c r="O151" s="348" t="s">
        <v>49</v>
      </c>
      <c r="P151" s="348"/>
      <c r="Q151" s="348"/>
      <c r="R151" s="348"/>
      <c r="S151" s="348"/>
      <c r="T151" s="236" t="str">
        <f t="shared" si="46"/>
        <v/>
      </c>
      <c r="U151" s="236" t="str">
        <f t="shared" si="47"/>
        <v/>
      </c>
      <c r="V151" s="193" t="str">
        <f t="shared" si="48"/>
        <v/>
      </c>
      <c r="W151" s="354"/>
      <c r="X151" s="193" t="str">
        <f t="shared" si="49"/>
        <v/>
      </c>
      <c r="Y151" s="68" t="str">
        <f t="shared" si="41"/>
        <v/>
      </c>
      <c r="Z151" s="69" t="str">
        <f t="shared" si="42"/>
        <v/>
      </c>
      <c r="AA151" s="353"/>
      <c r="AB151" s="68" t="str">
        <f t="shared" si="43"/>
        <v/>
      </c>
      <c r="AC151" s="355"/>
      <c r="AD151" s="93" t="str">
        <f t="shared" si="44"/>
        <v/>
      </c>
      <c r="AE151" s="93" t="str">
        <f t="shared" si="45"/>
        <v/>
      </c>
      <c r="AF151" s="352"/>
      <c r="AG151" s="90" t="str">
        <f t="shared" si="50"/>
        <v/>
      </c>
      <c r="AH151" s="10"/>
    </row>
    <row r="152" spans="1:34" x14ac:dyDescent="0.2">
      <c r="A152" s="65" t="str">
        <f t="shared" si="40"/>
        <v/>
      </c>
      <c r="B152" s="345"/>
      <c r="C152" s="345"/>
      <c r="D152" s="346"/>
      <c r="E152" s="345"/>
      <c r="F152" s="345"/>
      <c r="G152" s="346"/>
      <c r="H152" s="347"/>
      <c r="I152" s="347"/>
      <c r="J152" s="232" t="str">
        <f t="shared" si="51"/>
        <v/>
      </c>
      <c r="K152" s="232" t="str">
        <f t="shared" si="52"/>
        <v/>
      </c>
      <c r="L152" s="232" t="str">
        <f t="shared" si="53"/>
        <v/>
      </c>
      <c r="M152" s="232" t="str">
        <f t="shared" si="54"/>
        <v/>
      </c>
      <c r="N152" s="348" t="s">
        <v>49</v>
      </c>
      <c r="O152" s="348" t="s">
        <v>49</v>
      </c>
      <c r="P152" s="348"/>
      <c r="Q152" s="348"/>
      <c r="R152" s="348"/>
      <c r="S152" s="348"/>
      <c r="T152" s="236" t="str">
        <f t="shared" si="46"/>
        <v/>
      </c>
      <c r="U152" s="236" t="str">
        <f t="shared" si="47"/>
        <v/>
      </c>
      <c r="V152" s="193" t="str">
        <f t="shared" si="48"/>
        <v/>
      </c>
      <c r="W152" s="354"/>
      <c r="X152" s="193" t="str">
        <f t="shared" si="49"/>
        <v/>
      </c>
      <c r="Y152" s="68" t="str">
        <f t="shared" si="41"/>
        <v/>
      </c>
      <c r="Z152" s="69" t="str">
        <f t="shared" si="42"/>
        <v/>
      </c>
      <c r="AA152" s="353"/>
      <c r="AB152" s="68" t="str">
        <f t="shared" si="43"/>
        <v/>
      </c>
      <c r="AC152" s="355"/>
      <c r="AD152" s="93" t="str">
        <f t="shared" si="44"/>
        <v/>
      </c>
      <c r="AE152" s="93" t="str">
        <f t="shared" si="45"/>
        <v/>
      </c>
      <c r="AF152" s="352"/>
      <c r="AG152" s="90" t="str">
        <f t="shared" si="50"/>
        <v/>
      </c>
      <c r="AH152" s="10"/>
    </row>
    <row r="153" spans="1:34" x14ac:dyDescent="0.2">
      <c r="A153" s="65" t="str">
        <f t="shared" si="40"/>
        <v/>
      </c>
      <c r="B153" s="345"/>
      <c r="C153" s="345"/>
      <c r="D153" s="346"/>
      <c r="E153" s="345"/>
      <c r="F153" s="345"/>
      <c r="G153" s="346"/>
      <c r="H153" s="347"/>
      <c r="I153" s="347"/>
      <c r="J153" s="232" t="str">
        <f t="shared" si="51"/>
        <v/>
      </c>
      <c r="K153" s="232" t="str">
        <f t="shared" si="52"/>
        <v/>
      </c>
      <c r="L153" s="232" t="str">
        <f t="shared" si="53"/>
        <v/>
      </c>
      <c r="M153" s="232" t="str">
        <f t="shared" si="54"/>
        <v/>
      </c>
      <c r="N153" s="348" t="s">
        <v>49</v>
      </c>
      <c r="O153" s="348" t="s">
        <v>49</v>
      </c>
      <c r="P153" s="348"/>
      <c r="Q153" s="348"/>
      <c r="R153" s="348"/>
      <c r="S153" s="348"/>
      <c r="T153" s="236" t="str">
        <f t="shared" si="46"/>
        <v/>
      </c>
      <c r="U153" s="236" t="str">
        <f t="shared" si="47"/>
        <v/>
      </c>
      <c r="V153" s="193" t="str">
        <f t="shared" si="48"/>
        <v/>
      </c>
      <c r="W153" s="354"/>
      <c r="X153" s="193" t="str">
        <f t="shared" si="49"/>
        <v/>
      </c>
      <c r="Y153" s="68" t="str">
        <f t="shared" si="41"/>
        <v/>
      </c>
      <c r="Z153" s="69" t="str">
        <f t="shared" si="42"/>
        <v/>
      </c>
      <c r="AA153" s="353"/>
      <c r="AB153" s="68" t="str">
        <f t="shared" si="43"/>
        <v/>
      </c>
      <c r="AC153" s="355"/>
      <c r="AD153" s="93" t="str">
        <f t="shared" si="44"/>
        <v/>
      </c>
      <c r="AE153" s="93" t="str">
        <f t="shared" si="45"/>
        <v/>
      </c>
      <c r="AF153" s="352"/>
      <c r="AG153" s="90" t="str">
        <f t="shared" si="50"/>
        <v/>
      </c>
      <c r="AH153" s="10"/>
    </row>
    <row r="154" spans="1:34" x14ac:dyDescent="0.2">
      <c r="A154" s="65" t="str">
        <f t="shared" si="40"/>
        <v/>
      </c>
      <c r="B154" s="345"/>
      <c r="C154" s="345"/>
      <c r="D154" s="346"/>
      <c r="E154" s="345"/>
      <c r="F154" s="345"/>
      <c r="G154" s="346"/>
      <c r="H154" s="347"/>
      <c r="I154" s="347"/>
      <c r="J154" s="232" t="str">
        <f t="shared" si="51"/>
        <v/>
      </c>
      <c r="K154" s="232" t="str">
        <f t="shared" si="52"/>
        <v/>
      </c>
      <c r="L154" s="232" t="str">
        <f t="shared" si="53"/>
        <v/>
      </c>
      <c r="M154" s="232" t="str">
        <f t="shared" si="54"/>
        <v/>
      </c>
      <c r="N154" s="348" t="s">
        <v>49</v>
      </c>
      <c r="O154" s="348" t="s">
        <v>49</v>
      </c>
      <c r="P154" s="348"/>
      <c r="Q154" s="348"/>
      <c r="R154" s="348"/>
      <c r="S154" s="348"/>
      <c r="T154" s="236" t="str">
        <f t="shared" si="46"/>
        <v/>
      </c>
      <c r="U154" s="236" t="str">
        <f t="shared" si="47"/>
        <v/>
      </c>
      <c r="V154" s="193" t="str">
        <f t="shared" si="48"/>
        <v/>
      </c>
      <c r="W154" s="354"/>
      <c r="X154" s="193" t="str">
        <f t="shared" si="49"/>
        <v/>
      </c>
      <c r="Y154" s="68" t="str">
        <f t="shared" si="41"/>
        <v/>
      </c>
      <c r="Z154" s="69" t="str">
        <f t="shared" si="42"/>
        <v/>
      </c>
      <c r="AA154" s="353"/>
      <c r="AB154" s="68" t="str">
        <f t="shared" si="43"/>
        <v/>
      </c>
      <c r="AC154" s="355"/>
      <c r="AD154" s="93" t="str">
        <f t="shared" si="44"/>
        <v/>
      </c>
      <c r="AE154" s="93" t="str">
        <f t="shared" si="45"/>
        <v/>
      </c>
      <c r="AF154" s="352"/>
      <c r="AG154" s="90" t="str">
        <f t="shared" si="50"/>
        <v/>
      </c>
      <c r="AH154" s="10"/>
    </row>
    <row r="155" spans="1:34" x14ac:dyDescent="0.2">
      <c r="A155" s="65" t="str">
        <f t="shared" si="40"/>
        <v/>
      </c>
      <c r="B155" s="345"/>
      <c r="C155" s="345"/>
      <c r="D155" s="346"/>
      <c r="E155" s="345"/>
      <c r="F155" s="345"/>
      <c r="G155" s="346"/>
      <c r="H155" s="347"/>
      <c r="I155" s="347"/>
      <c r="J155" s="232" t="str">
        <f t="shared" si="51"/>
        <v/>
      </c>
      <c r="K155" s="232" t="str">
        <f t="shared" si="52"/>
        <v/>
      </c>
      <c r="L155" s="232" t="str">
        <f t="shared" si="53"/>
        <v/>
      </c>
      <c r="M155" s="232" t="str">
        <f t="shared" si="54"/>
        <v/>
      </c>
      <c r="N155" s="348" t="s">
        <v>49</v>
      </c>
      <c r="O155" s="348" t="s">
        <v>49</v>
      </c>
      <c r="P155" s="348"/>
      <c r="Q155" s="348"/>
      <c r="R155" s="348"/>
      <c r="S155" s="348"/>
      <c r="T155" s="236" t="str">
        <f t="shared" si="46"/>
        <v/>
      </c>
      <c r="U155" s="236" t="str">
        <f t="shared" si="47"/>
        <v/>
      </c>
      <c r="V155" s="193" t="str">
        <f t="shared" si="48"/>
        <v/>
      </c>
      <c r="W155" s="354"/>
      <c r="X155" s="193" t="str">
        <f t="shared" si="49"/>
        <v/>
      </c>
      <c r="Y155" s="68" t="str">
        <f t="shared" si="41"/>
        <v/>
      </c>
      <c r="Z155" s="69" t="str">
        <f t="shared" si="42"/>
        <v/>
      </c>
      <c r="AA155" s="353"/>
      <c r="AB155" s="68" t="str">
        <f t="shared" si="43"/>
        <v/>
      </c>
      <c r="AC155" s="355"/>
      <c r="AD155" s="93" t="str">
        <f t="shared" si="44"/>
        <v/>
      </c>
      <c r="AE155" s="93" t="str">
        <f t="shared" si="45"/>
        <v/>
      </c>
      <c r="AF155" s="352"/>
      <c r="AG155" s="90" t="str">
        <f t="shared" si="50"/>
        <v/>
      </c>
      <c r="AH155" s="10"/>
    </row>
    <row r="156" spans="1:34" x14ac:dyDescent="0.2">
      <c r="A156" s="65" t="str">
        <f t="shared" si="40"/>
        <v/>
      </c>
      <c r="B156" s="345"/>
      <c r="C156" s="345"/>
      <c r="D156" s="346"/>
      <c r="E156" s="345"/>
      <c r="F156" s="345"/>
      <c r="G156" s="346"/>
      <c r="H156" s="347"/>
      <c r="I156" s="347"/>
      <c r="J156" s="232" t="str">
        <f t="shared" si="51"/>
        <v/>
      </c>
      <c r="K156" s="232" t="str">
        <f t="shared" si="52"/>
        <v/>
      </c>
      <c r="L156" s="232" t="str">
        <f t="shared" si="53"/>
        <v/>
      </c>
      <c r="M156" s="232" t="str">
        <f t="shared" si="54"/>
        <v/>
      </c>
      <c r="N156" s="348" t="s">
        <v>49</v>
      </c>
      <c r="O156" s="348" t="s">
        <v>49</v>
      </c>
      <c r="P156" s="348"/>
      <c r="Q156" s="348"/>
      <c r="R156" s="348"/>
      <c r="S156" s="348"/>
      <c r="T156" s="236" t="str">
        <f t="shared" si="46"/>
        <v/>
      </c>
      <c r="U156" s="236" t="str">
        <f t="shared" si="47"/>
        <v/>
      </c>
      <c r="V156" s="193" t="str">
        <f t="shared" si="48"/>
        <v/>
      </c>
      <c r="W156" s="354"/>
      <c r="X156" s="193" t="str">
        <f t="shared" si="49"/>
        <v/>
      </c>
      <c r="Y156" s="68" t="str">
        <f t="shared" si="41"/>
        <v/>
      </c>
      <c r="Z156" s="69" t="str">
        <f t="shared" si="42"/>
        <v/>
      </c>
      <c r="AA156" s="353"/>
      <c r="AB156" s="68" t="str">
        <f t="shared" si="43"/>
        <v/>
      </c>
      <c r="AC156" s="355"/>
      <c r="AD156" s="93" t="str">
        <f t="shared" si="44"/>
        <v/>
      </c>
      <c r="AE156" s="93" t="str">
        <f t="shared" si="45"/>
        <v/>
      </c>
      <c r="AF156" s="352"/>
      <c r="AG156" s="90" t="str">
        <f t="shared" si="50"/>
        <v/>
      </c>
      <c r="AH156" s="10"/>
    </row>
    <row r="157" spans="1:34" x14ac:dyDescent="0.2">
      <c r="A157" s="65" t="str">
        <f t="shared" si="40"/>
        <v/>
      </c>
      <c r="B157" s="345"/>
      <c r="C157" s="345"/>
      <c r="D157" s="346"/>
      <c r="E157" s="345"/>
      <c r="F157" s="345"/>
      <c r="G157" s="346"/>
      <c r="H157" s="347"/>
      <c r="I157" s="347"/>
      <c r="J157" s="232" t="str">
        <f t="shared" si="51"/>
        <v/>
      </c>
      <c r="K157" s="232" t="str">
        <f t="shared" si="52"/>
        <v/>
      </c>
      <c r="L157" s="232" t="str">
        <f t="shared" si="53"/>
        <v/>
      </c>
      <c r="M157" s="232" t="str">
        <f t="shared" si="54"/>
        <v/>
      </c>
      <c r="N157" s="348" t="s">
        <v>49</v>
      </c>
      <c r="O157" s="348" t="s">
        <v>49</v>
      </c>
      <c r="P157" s="348"/>
      <c r="Q157" s="348"/>
      <c r="R157" s="348"/>
      <c r="S157" s="348"/>
      <c r="T157" s="236" t="str">
        <f t="shared" si="46"/>
        <v/>
      </c>
      <c r="U157" s="236" t="str">
        <f t="shared" si="47"/>
        <v/>
      </c>
      <c r="V157" s="193" t="str">
        <f t="shared" si="48"/>
        <v/>
      </c>
      <c r="W157" s="354"/>
      <c r="X157" s="193" t="str">
        <f t="shared" si="49"/>
        <v/>
      </c>
      <c r="Y157" s="68" t="str">
        <f t="shared" si="41"/>
        <v/>
      </c>
      <c r="Z157" s="69" t="str">
        <f t="shared" si="42"/>
        <v/>
      </c>
      <c r="AA157" s="353"/>
      <c r="AB157" s="68" t="str">
        <f t="shared" si="43"/>
        <v/>
      </c>
      <c r="AC157" s="355"/>
      <c r="AD157" s="93" t="str">
        <f t="shared" si="44"/>
        <v/>
      </c>
      <c r="AE157" s="93" t="str">
        <f t="shared" si="45"/>
        <v/>
      </c>
      <c r="AF157" s="352"/>
      <c r="AG157" s="90" t="str">
        <f t="shared" si="50"/>
        <v/>
      </c>
      <c r="AH157" s="10"/>
    </row>
    <row r="158" spans="1:34" x14ac:dyDescent="0.2">
      <c r="A158" s="65" t="str">
        <f t="shared" si="40"/>
        <v/>
      </c>
      <c r="B158" s="345"/>
      <c r="C158" s="345"/>
      <c r="D158" s="346"/>
      <c r="E158" s="345"/>
      <c r="F158" s="345"/>
      <c r="G158" s="346"/>
      <c r="H158" s="347"/>
      <c r="I158" s="347"/>
      <c r="J158" s="232" t="str">
        <f t="shared" si="51"/>
        <v/>
      </c>
      <c r="K158" s="232" t="str">
        <f t="shared" si="52"/>
        <v/>
      </c>
      <c r="L158" s="232" t="str">
        <f t="shared" si="53"/>
        <v/>
      </c>
      <c r="M158" s="232" t="str">
        <f t="shared" si="54"/>
        <v/>
      </c>
      <c r="N158" s="348" t="s">
        <v>49</v>
      </c>
      <c r="O158" s="348" t="s">
        <v>49</v>
      </c>
      <c r="P158" s="348"/>
      <c r="Q158" s="348"/>
      <c r="R158" s="348"/>
      <c r="S158" s="348"/>
      <c r="T158" s="236" t="str">
        <f t="shared" si="46"/>
        <v/>
      </c>
      <c r="U158" s="236" t="str">
        <f t="shared" si="47"/>
        <v/>
      </c>
      <c r="V158" s="193" t="str">
        <f t="shared" si="48"/>
        <v/>
      </c>
      <c r="W158" s="354"/>
      <c r="X158" s="193" t="str">
        <f t="shared" si="49"/>
        <v/>
      </c>
      <c r="Y158" s="68" t="str">
        <f t="shared" si="41"/>
        <v/>
      </c>
      <c r="Z158" s="69" t="str">
        <f t="shared" si="42"/>
        <v/>
      </c>
      <c r="AA158" s="353"/>
      <c r="AB158" s="68" t="str">
        <f t="shared" si="43"/>
        <v/>
      </c>
      <c r="AC158" s="355"/>
      <c r="AD158" s="93" t="str">
        <f t="shared" si="44"/>
        <v/>
      </c>
      <c r="AE158" s="93" t="str">
        <f t="shared" si="45"/>
        <v/>
      </c>
      <c r="AF158" s="352"/>
      <c r="AG158" s="90" t="str">
        <f t="shared" si="50"/>
        <v/>
      </c>
      <c r="AH158" s="10"/>
    </row>
    <row r="159" spans="1:34" x14ac:dyDescent="0.2">
      <c r="A159" s="65" t="str">
        <f t="shared" si="40"/>
        <v/>
      </c>
      <c r="B159" s="345"/>
      <c r="C159" s="345"/>
      <c r="D159" s="346"/>
      <c r="E159" s="345"/>
      <c r="F159" s="345"/>
      <c r="G159" s="346"/>
      <c r="H159" s="347"/>
      <c r="I159" s="347"/>
      <c r="J159" s="232" t="str">
        <f t="shared" si="51"/>
        <v/>
      </c>
      <c r="K159" s="232" t="str">
        <f t="shared" si="52"/>
        <v/>
      </c>
      <c r="L159" s="232" t="str">
        <f t="shared" si="53"/>
        <v/>
      </c>
      <c r="M159" s="232" t="str">
        <f t="shared" si="54"/>
        <v/>
      </c>
      <c r="N159" s="348" t="s">
        <v>49</v>
      </c>
      <c r="O159" s="348" t="s">
        <v>49</v>
      </c>
      <c r="P159" s="348"/>
      <c r="Q159" s="348"/>
      <c r="R159" s="348"/>
      <c r="S159" s="348"/>
      <c r="T159" s="236" t="str">
        <f t="shared" si="46"/>
        <v/>
      </c>
      <c r="U159" s="236" t="str">
        <f t="shared" si="47"/>
        <v/>
      </c>
      <c r="V159" s="193" t="str">
        <f t="shared" si="48"/>
        <v/>
      </c>
      <c r="W159" s="354"/>
      <c r="X159" s="193" t="str">
        <f t="shared" si="49"/>
        <v/>
      </c>
      <c r="Y159" s="68" t="str">
        <f t="shared" si="41"/>
        <v/>
      </c>
      <c r="Z159" s="69" t="str">
        <f t="shared" si="42"/>
        <v/>
      </c>
      <c r="AA159" s="353"/>
      <c r="AB159" s="68" t="str">
        <f t="shared" si="43"/>
        <v/>
      </c>
      <c r="AC159" s="355"/>
      <c r="AD159" s="93" t="str">
        <f t="shared" si="44"/>
        <v/>
      </c>
      <c r="AE159" s="93" t="str">
        <f t="shared" si="45"/>
        <v/>
      </c>
      <c r="AF159" s="352"/>
      <c r="AG159" s="90" t="str">
        <f t="shared" si="50"/>
        <v/>
      </c>
      <c r="AH159" s="10"/>
    </row>
    <row r="160" spans="1:34" x14ac:dyDescent="0.2">
      <c r="A160" s="65" t="str">
        <f t="shared" si="40"/>
        <v/>
      </c>
      <c r="B160" s="345"/>
      <c r="C160" s="345"/>
      <c r="D160" s="346"/>
      <c r="E160" s="345"/>
      <c r="F160" s="345"/>
      <c r="G160" s="346"/>
      <c r="H160" s="347"/>
      <c r="I160" s="347"/>
      <c r="J160" s="232" t="str">
        <f t="shared" si="51"/>
        <v/>
      </c>
      <c r="K160" s="232" t="str">
        <f t="shared" si="52"/>
        <v/>
      </c>
      <c r="L160" s="232" t="str">
        <f t="shared" si="53"/>
        <v/>
      </c>
      <c r="M160" s="232" t="str">
        <f t="shared" si="54"/>
        <v/>
      </c>
      <c r="N160" s="348" t="s">
        <v>49</v>
      </c>
      <c r="O160" s="348" t="s">
        <v>49</v>
      </c>
      <c r="P160" s="348"/>
      <c r="Q160" s="348"/>
      <c r="R160" s="348"/>
      <c r="S160" s="348"/>
      <c r="T160" s="236" t="str">
        <f t="shared" si="46"/>
        <v/>
      </c>
      <c r="U160" s="236" t="str">
        <f t="shared" si="47"/>
        <v/>
      </c>
      <c r="V160" s="193" t="str">
        <f t="shared" si="48"/>
        <v/>
      </c>
      <c r="W160" s="354"/>
      <c r="X160" s="193" t="str">
        <f t="shared" si="49"/>
        <v/>
      </c>
      <c r="Y160" s="68" t="str">
        <f t="shared" si="41"/>
        <v/>
      </c>
      <c r="Z160" s="69" t="str">
        <f t="shared" si="42"/>
        <v/>
      </c>
      <c r="AA160" s="353"/>
      <c r="AB160" s="68" t="str">
        <f t="shared" si="43"/>
        <v/>
      </c>
      <c r="AC160" s="355"/>
      <c r="AD160" s="93" t="str">
        <f t="shared" si="44"/>
        <v/>
      </c>
      <c r="AE160" s="93" t="str">
        <f t="shared" si="45"/>
        <v/>
      </c>
      <c r="AF160" s="352"/>
      <c r="AG160" s="90" t="str">
        <f t="shared" si="50"/>
        <v/>
      </c>
      <c r="AH160" s="10"/>
    </row>
    <row r="161" spans="1:34" x14ac:dyDescent="0.2">
      <c r="A161" s="65" t="str">
        <f t="shared" si="40"/>
        <v/>
      </c>
      <c r="B161" s="345"/>
      <c r="C161" s="345"/>
      <c r="D161" s="346"/>
      <c r="E161" s="345"/>
      <c r="F161" s="345"/>
      <c r="G161" s="346"/>
      <c r="H161" s="347"/>
      <c r="I161" s="347"/>
      <c r="J161" s="232" t="str">
        <f t="shared" si="51"/>
        <v/>
      </c>
      <c r="K161" s="232" t="str">
        <f t="shared" si="52"/>
        <v/>
      </c>
      <c r="L161" s="232" t="str">
        <f t="shared" si="53"/>
        <v/>
      </c>
      <c r="M161" s="232" t="str">
        <f t="shared" si="54"/>
        <v/>
      </c>
      <c r="N161" s="348" t="s">
        <v>49</v>
      </c>
      <c r="O161" s="348" t="s">
        <v>49</v>
      </c>
      <c r="P161" s="348"/>
      <c r="Q161" s="348"/>
      <c r="R161" s="348"/>
      <c r="S161" s="348"/>
      <c r="T161" s="236" t="str">
        <f t="shared" si="46"/>
        <v/>
      </c>
      <c r="U161" s="236" t="str">
        <f t="shared" si="47"/>
        <v/>
      </c>
      <c r="V161" s="193" t="str">
        <f t="shared" si="48"/>
        <v/>
      </c>
      <c r="W161" s="354"/>
      <c r="X161" s="193" t="str">
        <f t="shared" si="49"/>
        <v/>
      </c>
      <c r="Y161" s="68" t="str">
        <f t="shared" si="41"/>
        <v/>
      </c>
      <c r="Z161" s="69" t="str">
        <f t="shared" si="42"/>
        <v/>
      </c>
      <c r="AA161" s="353"/>
      <c r="AB161" s="68" t="str">
        <f t="shared" si="43"/>
        <v/>
      </c>
      <c r="AC161" s="355"/>
      <c r="AD161" s="93" t="str">
        <f t="shared" si="44"/>
        <v/>
      </c>
      <c r="AE161" s="93" t="str">
        <f t="shared" si="45"/>
        <v/>
      </c>
      <c r="AF161" s="352"/>
      <c r="AG161" s="90" t="str">
        <f t="shared" si="50"/>
        <v/>
      </c>
      <c r="AH161" s="10"/>
    </row>
    <row r="162" spans="1:34" x14ac:dyDescent="0.2">
      <c r="A162" s="65" t="str">
        <f t="shared" si="40"/>
        <v/>
      </c>
      <c r="B162" s="345"/>
      <c r="C162" s="345"/>
      <c r="D162" s="346"/>
      <c r="E162" s="345"/>
      <c r="F162" s="345"/>
      <c r="G162" s="346"/>
      <c r="H162" s="347"/>
      <c r="I162" s="347"/>
      <c r="J162" s="232" t="str">
        <f t="shared" si="51"/>
        <v/>
      </c>
      <c r="K162" s="232" t="str">
        <f t="shared" si="52"/>
        <v/>
      </c>
      <c r="L162" s="232" t="str">
        <f t="shared" si="53"/>
        <v/>
      </c>
      <c r="M162" s="232" t="str">
        <f t="shared" si="54"/>
        <v/>
      </c>
      <c r="N162" s="348" t="s">
        <v>49</v>
      </c>
      <c r="O162" s="348" t="s">
        <v>49</v>
      </c>
      <c r="P162" s="348"/>
      <c r="Q162" s="348"/>
      <c r="R162" s="348"/>
      <c r="S162" s="348"/>
      <c r="T162" s="236" t="str">
        <f t="shared" si="46"/>
        <v/>
      </c>
      <c r="U162" s="236" t="str">
        <f t="shared" si="47"/>
        <v/>
      </c>
      <c r="V162" s="193" t="str">
        <f t="shared" si="48"/>
        <v/>
      </c>
      <c r="W162" s="354"/>
      <c r="X162" s="193" t="str">
        <f t="shared" si="49"/>
        <v/>
      </c>
      <c r="Y162" s="68" t="str">
        <f t="shared" si="41"/>
        <v/>
      </c>
      <c r="Z162" s="69" t="str">
        <f t="shared" si="42"/>
        <v/>
      </c>
      <c r="AA162" s="353"/>
      <c r="AB162" s="68" t="str">
        <f t="shared" si="43"/>
        <v/>
      </c>
      <c r="AC162" s="355"/>
      <c r="AD162" s="93" t="str">
        <f t="shared" si="44"/>
        <v/>
      </c>
      <c r="AE162" s="93" t="str">
        <f t="shared" si="45"/>
        <v/>
      </c>
      <c r="AF162" s="352"/>
      <c r="AG162" s="90" t="str">
        <f t="shared" si="50"/>
        <v/>
      </c>
      <c r="AH162" s="10"/>
    </row>
    <row r="163" spans="1:34" x14ac:dyDescent="0.2">
      <c r="A163" s="65" t="str">
        <f t="shared" si="40"/>
        <v/>
      </c>
      <c r="B163" s="345"/>
      <c r="C163" s="345"/>
      <c r="D163" s="346"/>
      <c r="E163" s="345"/>
      <c r="F163" s="345"/>
      <c r="G163" s="346"/>
      <c r="H163" s="347"/>
      <c r="I163" s="347"/>
      <c r="J163" s="232" t="str">
        <f t="shared" si="51"/>
        <v/>
      </c>
      <c r="K163" s="232" t="str">
        <f t="shared" si="52"/>
        <v/>
      </c>
      <c r="L163" s="232" t="str">
        <f t="shared" si="53"/>
        <v/>
      </c>
      <c r="M163" s="232" t="str">
        <f t="shared" si="54"/>
        <v/>
      </c>
      <c r="N163" s="348" t="s">
        <v>49</v>
      </c>
      <c r="O163" s="348" t="s">
        <v>49</v>
      </c>
      <c r="P163" s="348"/>
      <c r="Q163" s="348"/>
      <c r="R163" s="348"/>
      <c r="S163" s="348"/>
      <c r="T163" s="236" t="str">
        <f t="shared" si="46"/>
        <v/>
      </c>
      <c r="U163" s="236" t="str">
        <f t="shared" si="47"/>
        <v/>
      </c>
      <c r="V163" s="193" t="str">
        <f t="shared" si="48"/>
        <v/>
      </c>
      <c r="W163" s="354"/>
      <c r="X163" s="193" t="str">
        <f t="shared" si="49"/>
        <v/>
      </c>
      <c r="Y163" s="68" t="str">
        <f t="shared" si="41"/>
        <v/>
      </c>
      <c r="Z163" s="69" t="str">
        <f t="shared" si="42"/>
        <v/>
      </c>
      <c r="AA163" s="353"/>
      <c r="AB163" s="68" t="str">
        <f t="shared" si="43"/>
        <v/>
      </c>
      <c r="AC163" s="355"/>
      <c r="AD163" s="93" t="str">
        <f t="shared" si="44"/>
        <v/>
      </c>
      <c r="AE163" s="93" t="str">
        <f t="shared" si="45"/>
        <v/>
      </c>
      <c r="AF163" s="352"/>
      <c r="AG163" s="90" t="str">
        <f t="shared" si="50"/>
        <v/>
      </c>
      <c r="AH163" s="10"/>
    </row>
    <row r="164" spans="1:34" x14ac:dyDescent="0.2">
      <c r="A164" s="65" t="str">
        <f t="shared" si="40"/>
        <v/>
      </c>
      <c r="B164" s="345"/>
      <c r="C164" s="345"/>
      <c r="D164" s="346"/>
      <c r="E164" s="345"/>
      <c r="F164" s="345"/>
      <c r="G164" s="346"/>
      <c r="H164" s="347"/>
      <c r="I164" s="347"/>
      <c r="J164" s="232" t="str">
        <f t="shared" si="51"/>
        <v/>
      </c>
      <c r="K164" s="232" t="str">
        <f t="shared" si="52"/>
        <v/>
      </c>
      <c r="L164" s="232" t="str">
        <f t="shared" si="53"/>
        <v/>
      </c>
      <c r="M164" s="232" t="str">
        <f t="shared" si="54"/>
        <v/>
      </c>
      <c r="N164" s="348" t="s">
        <v>49</v>
      </c>
      <c r="O164" s="348" t="s">
        <v>49</v>
      </c>
      <c r="P164" s="348"/>
      <c r="Q164" s="348"/>
      <c r="R164" s="348"/>
      <c r="S164" s="348"/>
      <c r="T164" s="236" t="str">
        <f t="shared" si="46"/>
        <v/>
      </c>
      <c r="U164" s="236" t="str">
        <f t="shared" si="47"/>
        <v/>
      </c>
      <c r="V164" s="193" t="str">
        <f t="shared" si="48"/>
        <v/>
      </c>
      <c r="W164" s="354"/>
      <c r="X164" s="193" t="str">
        <f t="shared" si="49"/>
        <v/>
      </c>
      <c r="Y164" s="68" t="str">
        <f t="shared" si="41"/>
        <v/>
      </c>
      <c r="Z164" s="69" t="str">
        <f t="shared" si="42"/>
        <v/>
      </c>
      <c r="AA164" s="353"/>
      <c r="AB164" s="68" t="str">
        <f t="shared" si="43"/>
        <v/>
      </c>
      <c r="AC164" s="355"/>
      <c r="AD164" s="93" t="str">
        <f t="shared" si="44"/>
        <v/>
      </c>
      <c r="AE164" s="93" t="str">
        <f t="shared" si="45"/>
        <v/>
      </c>
      <c r="AF164" s="352"/>
      <c r="AG164" s="90" t="str">
        <f t="shared" si="50"/>
        <v/>
      </c>
      <c r="AH164" s="10"/>
    </row>
    <row r="165" spans="1:34" x14ac:dyDescent="0.2">
      <c r="A165" s="65" t="str">
        <f t="shared" si="40"/>
        <v/>
      </c>
      <c r="B165" s="345"/>
      <c r="C165" s="345"/>
      <c r="D165" s="346"/>
      <c r="E165" s="345"/>
      <c r="F165" s="345"/>
      <c r="G165" s="346"/>
      <c r="H165" s="347"/>
      <c r="I165" s="347"/>
      <c r="J165" s="232" t="str">
        <f t="shared" si="51"/>
        <v/>
      </c>
      <c r="K165" s="232" t="str">
        <f t="shared" si="52"/>
        <v/>
      </c>
      <c r="L165" s="232" t="str">
        <f t="shared" si="53"/>
        <v/>
      </c>
      <c r="M165" s="232" t="str">
        <f t="shared" si="54"/>
        <v/>
      </c>
      <c r="N165" s="348" t="s">
        <v>49</v>
      </c>
      <c r="O165" s="348" t="s">
        <v>49</v>
      </c>
      <c r="P165" s="348"/>
      <c r="Q165" s="348"/>
      <c r="R165" s="348"/>
      <c r="S165" s="348"/>
      <c r="T165" s="236" t="str">
        <f t="shared" si="46"/>
        <v/>
      </c>
      <c r="U165" s="236" t="str">
        <f t="shared" si="47"/>
        <v/>
      </c>
      <c r="V165" s="193" t="str">
        <f t="shared" si="48"/>
        <v/>
      </c>
      <c r="W165" s="354"/>
      <c r="X165" s="193" t="str">
        <f t="shared" si="49"/>
        <v/>
      </c>
      <c r="Y165" s="68" t="str">
        <f t="shared" si="41"/>
        <v/>
      </c>
      <c r="Z165" s="69" t="str">
        <f t="shared" si="42"/>
        <v/>
      </c>
      <c r="AA165" s="353"/>
      <c r="AB165" s="68" t="str">
        <f t="shared" si="43"/>
        <v/>
      </c>
      <c r="AC165" s="355"/>
      <c r="AD165" s="93" t="str">
        <f t="shared" si="44"/>
        <v/>
      </c>
      <c r="AE165" s="93" t="str">
        <f t="shared" si="45"/>
        <v/>
      </c>
      <c r="AF165" s="352"/>
      <c r="AG165" s="90" t="str">
        <f t="shared" si="50"/>
        <v/>
      </c>
      <c r="AH165" s="10"/>
    </row>
    <row r="166" spans="1:34" x14ac:dyDescent="0.2">
      <c r="A166" s="65" t="str">
        <f t="shared" si="40"/>
        <v/>
      </c>
      <c r="B166" s="345"/>
      <c r="C166" s="345"/>
      <c r="D166" s="346"/>
      <c r="E166" s="345"/>
      <c r="F166" s="345"/>
      <c r="G166" s="346"/>
      <c r="H166" s="347"/>
      <c r="I166" s="347"/>
      <c r="J166" s="232" t="str">
        <f t="shared" si="51"/>
        <v/>
      </c>
      <c r="K166" s="232" t="str">
        <f t="shared" si="52"/>
        <v/>
      </c>
      <c r="L166" s="232" t="str">
        <f t="shared" si="53"/>
        <v/>
      </c>
      <c r="M166" s="232" t="str">
        <f t="shared" si="54"/>
        <v/>
      </c>
      <c r="N166" s="348" t="s">
        <v>49</v>
      </c>
      <c r="O166" s="348" t="s">
        <v>49</v>
      </c>
      <c r="P166" s="348"/>
      <c r="Q166" s="348"/>
      <c r="R166" s="348"/>
      <c r="S166" s="348"/>
      <c r="T166" s="236" t="str">
        <f t="shared" si="46"/>
        <v/>
      </c>
      <c r="U166" s="236" t="str">
        <f t="shared" si="47"/>
        <v/>
      </c>
      <c r="V166" s="193" t="str">
        <f t="shared" si="48"/>
        <v/>
      </c>
      <c r="W166" s="354"/>
      <c r="X166" s="193" t="str">
        <f t="shared" si="49"/>
        <v/>
      </c>
      <c r="Y166" s="68" t="str">
        <f t="shared" si="41"/>
        <v/>
      </c>
      <c r="Z166" s="69" t="str">
        <f t="shared" si="42"/>
        <v/>
      </c>
      <c r="AA166" s="353"/>
      <c r="AB166" s="68" t="str">
        <f t="shared" si="43"/>
        <v/>
      </c>
      <c r="AC166" s="355"/>
      <c r="AD166" s="93" t="str">
        <f t="shared" si="44"/>
        <v/>
      </c>
      <c r="AE166" s="93" t="str">
        <f t="shared" si="45"/>
        <v/>
      </c>
      <c r="AF166" s="352"/>
      <c r="AG166" s="90" t="str">
        <f t="shared" si="50"/>
        <v/>
      </c>
      <c r="AH166" s="10"/>
    </row>
    <row r="167" spans="1:34" x14ac:dyDescent="0.2">
      <c r="A167" s="65" t="str">
        <f t="shared" si="40"/>
        <v/>
      </c>
      <c r="B167" s="345"/>
      <c r="C167" s="345"/>
      <c r="D167" s="346"/>
      <c r="E167" s="345"/>
      <c r="F167" s="345"/>
      <c r="G167" s="346"/>
      <c r="H167" s="347"/>
      <c r="I167" s="347"/>
      <c r="J167" s="232" t="str">
        <f t="shared" si="51"/>
        <v/>
      </c>
      <c r="K167" s="232" t="str">
        <f t="shared" si="52"/>
        <v/>
      </c>
      <c r="L167" s="232" t="str">
        <f t="shared" si="53"/>
        <v/>
      </c>
      <c r="M167" s="232" t="str">
        <f t="shared" si="54"/>
        <v/>
      </c>
      <c r="N167" s="348" t="s">
        <v>49</v>
      </c>
      <c r="O167" s="348" t="s">
        <v>49</v>
      </c>
      <c r="P167" s="348"/>
      <c r="Q167" s="348"/>
      <c r="R167" s="348"/>
      <c r="S167" s="348"/>
      <c r="T167" s="236" t="str">
        <f t="shared" si="46"/>
        <v/>
      </c>
      <c r="U167" s="236" t="str">
        <f t="shared" si="47"/>
        <v/>
      </c>
      <c r="V167" s="193" t="str">
        <f t="shared" si="48"/>
        <v/>
      </c>
      <c r="W167" s="354"/>
      <c r="X167" s="193" t="str">
        <f t="shared" si="49"/>
        <v/>
      </c>
      <c r="Y167" s="68" t="str">
        <f t="shared" si="41"/>
        <v/>
      </c>
      <c r="Z167" s="69" t="str">
        <f t="shared" si="42"/>
        <v/>
      </c>
      <c r="AA167" s="353"/>
      <c r="AB167" s="68" t="str">
        <f t="shared" si="43"/>
        <v/>
      </c>
      <c r="AC167" s="355"/>
      <c r="AD167" s="93" t="str">
        <f t="shared" si="44"/>
        <v/>
      </c>
      <c r="AE167" s="93" t="str">
        <f t="shared" si="45"/>
        <v/>
      </c>
      <c r="AF167" s="352"/>
      <c r="AG167" s="90" t="str">
        <f t="shared" si="50"/>
        <v/>
      </c>
      <c r="AH167" s="10"/>
    </row>
    <row r="168" spans="1:34" x14ac:dyDescent="0.2">
      <c r="A168" s="65" t="str">
        <f t="shared" si="40"/>
        <v/>
      </c>
      <c r="B168" s="345"/>
      <c r="C168" s="345"/>
      <c r="D168" s="346"/>
      <c r="E168" s="345"/>
      <c r="F168" s="345"/>
      <c r="G168" s="346"/>
      <c r="H168" s="347"/>
      <c r="I168" s="347"/>
      <c r="J168" s="232" t="str">
        <f t="shared" si="51"/>
        <v/>
      </c>
      <c r="K168" s="232" t="str">
        <f t="shared" si="52"/>
        <v/>
      </c>
      <c r="L168" s="232" t="str">
        <f t="shared" si="53"/>
        <v/>
      </c>
      <c r="M168" s="232" t="str">
        <f t="shared" si="54"/>
        <v/>
      </c>
      <c r="N168" s="348" t="s">
        <v>49</v>
      </c>
      <c r="O168" s="348" t="s">
        <v>49</v>
      </c>
      <c r="P168" s="348"/>
      <c r="Q168" s="348"/>
      <c r="R168" s="348"/>
      <c r="S168" s="348"/>
      <c r="T168" s="236" t="str">
        <f t="shared" si="46"/>
        <v/>
      </c>
      <c r="U168" s="236" t="str">
        <f t="shared" si="47"/>
        <v/>
      </c>
      <c r="V168" s="193" t="str">
        <f t="shared" si="48"/>
        <v/>
      </c>
      <c r="W168" s="354"/>
      <c r="X168" s="193" t="str">
        <f t="shared" si="49"/>
        <v/>
      </c>
      <c r="Y168" s="68" t="str">
        <f t="shared" si="41"/>
        <v/>
      </c>
      <c r="Z168" s="69" t="str">
        <f t="shared" si="42"/>
        <v/>
      </c>
      <c r="AA168" s="353"/>
      <c r="AB168" s="68" t="str">
        <f t="shared" si="43"/>
        <v/>
      </c>
      <c r="AC168" s="355"/>
      <c r="AD168" s="93" t="str">
        <f t="shared" si="44"/>
        <v/>
      </c>
      <c r="AE168" s="93" t="str">
        <f t="shared" si="45"/>
        <v/>
      </c>
      <c r="AF168" s="352"/>
      <c r="AG168" s="90" t="str">
        <f t="shared" si="50"/>
        <v/>
      </c>
      <c r="AH168" s="10"/>
    </row>
    <row r="169" spans="1:34" x14ac:dyDescent="0.2">
      <c r="A169" s="65" t="str">
        <f t="shared" si="40"/>
        <v/>
      </c>
      <c r="B169" s="345"/>
      <c r="C169" s="345"/>
      <c r="D169" s="346"/>
      <c r="E169" s="345"/>
      <c r="F169" s="345"/>
      <c r="G169" s="346"/>
      <c r="H169" s="347"/>
      <c r="I169" s="347"/>
      <c r="J169" s="232" t="str">
        <f t="shared" si="51"/>
        <v/>
      </c>
      <c r="K169" s="232" t="str">
        <f t="shared" si="52"/>
        <v/>
      </c>
      <c r="L169" s="232" t="str">
        <f t="shared" si="53"/>
        <v/>
      </c>
      <c r="M169" s="232" t="str">
        <f t="shared" si="54"/>
        <v/>
      </c>
      <c r="N169" s="348" t="s">
        <v>49</v>
      </c>
      <c r="O169" s="348" t="s">
        <v>49</v>
      </c>
      <c r="P169" s="348"/>
      <c r="Q169" s="348"/>
      <c r="R169" s="348"/>
      <c r="S169" s="348"/>
      <c r="T169" s="236" t="str">
        <f t="shared" si="46"/>
        <v/>
      </c>
      <c r="U169" s="236" t="str">
        <f t="shared" si="47"/>
        <v/>
      </c>
      <c r="V169" s="193" t="str">
        <f t="shared" si="48"/>
        <v/>
      </c>
      <c r="W169" s="354"/>
      <c r="X169" s="193" t="str">
        <f t="shared" si="49"/>
        <v/>
      </c>
      <c r="Y169" s="68" t="str">
        <f t="shared" si="41"/>
        <v/>
      </c>
      <c r="Z169" s="69" t="str">
        <f t="shared" si="42"/>
        <v/>
      </c>
      <c r="AA169" s="353"/>
      <c r="AB169" s="68" t="str">
        <f t="shared" si="43"/>
        <v/>
      </c>
      <c r="AC169" s="355"/>
      <c r="AD169" s="93" t="str">
        <f t="shared" si="44"/>
        <v/>
      </c>
      <c r="AE169" s="93" t="str">
        <f t="shared" si="45"/>
        <v/>
      </c>
      <c r="AF169" s="352"/>
      <c r="AG169" s="90" t="str">
        <f t="shared" si="50"/>
        <v/>
      </c>
      <c r="AH169" s="10"/>
    </row>
    <row r="170" spans="1:34" x14ac:dyDescent="0.2">
      <c r="A170" s="65" t="str">
        <f t="shared" si="40"/>
        <v/>
      </c>
      <c r="B170" s="345"/>
      <c r="C170" s="345"/>
      <c r="D170" s="346"/>
      <c r="E170" s="345"/>
      <c r="F170" s="345"/>
      <c r="G170" s="346"/>
      <c r="H170" s="347"/>
      <c r="I170" s="347"/>
      <c r="J170" s="232" t="str">
        <f t="shared" si="51"/>
        <v/>
      </c>
      <c r="K170" s="232" t="str">
        <f t="shared" si="52"/>
        <v/>
      </c>
      <c r="L170" s="232" t="str">
        <f t="shared" si="53"/>
        <v/>
      </c>
      <c r="M170" s="232" t="str">
        <f t="shared" si="54"/>
        <v/>
      </c>
      <c r="N170" s="348" t="s">
        <v>49</v>
      </c>
      <c r="O170" s="348" t="s">
        <v>49</v>
      </c>
      <c r="P170" s="348"/>
      <c r="Q170" s="348"/>
      <c r="R170" s="348"/>
      <c r="S170" s="348"/>
      <c r="T170" s="236" t="str">
        <f t="shared" si="46"/>
        <v/>
      </c>
      <c r="U170" s="236" t="str">
        <f t="shared" si="47"/>
        <v/>
      </c>
      <c r="V170" s="193" t="str">
        <f t="shared" si="48"/>
        <v/>
      </c>
      <c r="W170" s="354"/>
      <c r="X170" s="193" t="str">
        <f t="shared" si="49"/>
        <v/>
      </c>
      <c r="Y170" s="68" t="str">
        <f t="shared" si="41"/>
        <v/>
      </c>
      <c r="Z170" s="69" t="str">
        <f t="shared" si="42"/>
        <v/>
      </c>
      <c r="AA170" s="353"/>
      <c r="AB170" s="68" t="str">
        <f t="shared" si="43"/>
        <v/>
      </c>
      <c r="AC170" s="355"/>
      <c r="AD170" s="93" t="str">
        <f t="shared" si="44"/>
        <v/>
      </c>
      <c r="AE170" s="93" t="str">
        <f t="shared" si="45"/>
        <v/>
      </c>
      <c r="AF170" s="352"/>
      <c r="AG170" s="90" t="str">
        <f t="shared" si="50"/>
        <v/>
      </c>
      <c r="AH170" s="10"/>
    </row>
    <row r="171" spans="1:34" x14ac:dyDescent="0.2">
      <c r="A171" s="65" t="str">
        <f t="shared" si="40"/>
        <v/>
      </c>
      <c r="B171" s="345"/>
      <c r="C171" s="345"/>
      <c r="D171" s="346"/>
      <c r="E171" s="345"/>
      <c r="F171" s="345"/>
      <c r="G171" s="346"/>
      <c r="H171" s="347"/>
      <c r="I171" s="347"/>
      <c r="J171" s="232" t="str">
        <f t="shared" si="51"/>
        <v/>
      </c>
      <c r="K171" s="232" t="str">
        <f t="shared" si="52"/>
        <v/>
      </c>
      <c r="L171" s="232" t="str">
        <f t="shared" si="53"/>
        <v/>
      </c>
      <c r="M171" s="232" t="str">
        <f t="shared" si="54"/>
        <v/>
      </c>
      <c r="N171" s="348" t="s">
        <v>49</v>
      </c>
      <c r="O171" s="348" t="s">
        <v>49</v>
      </c>
      <c r="P171" s="348"/>
      <c r="Q171" s="348"/>
      <c r="R171" s="348"/>
      <c r="S171" s="348"/>
      <c r="T171" s="236" t="str">
        <f t="shared" si="46"/>
        <v/>
      </c>
      <c r="U171" s="236" t="str">
        <f t="shared" si="47"/>
        <v/>
      </c>
      <c r="V171" s="193" t="str">
        <f t="shared" si="48"/>
        <v/>
      </c>
      <c r="W171" s="354"/>
      <c r="X171" s="193" t="str">
        <f t="shared" si="49"/>
        <v/>
      </c>
      <c r="Y171" s="68" t="str">
        <f t="shared" si="41"/>
        <v/>
      </c>
      <c r="Z171" s="69" t="str">
        <f t="shared" si="42"/>
        <v/>
      </c>
      <c r="AA171" s="353"/>
      <c r="AB171" s="68" t="str">
        <f t="shared" si="43"/>
        <v/>
      </c>
      <c r="AC171" s="355"/>
      <c r="AD171" s="93" t="str">
        <f t="shared" si="44"/>
        <v/>
      </c>
      <c r="AE171" s="93" t="str">
        <f t="shared" si="45"/>
        <v/>
      </c>
      <c r="AF171" s="352"/>
      <c r="AG171" s="90" t="str">
        <f t="shared" si="50"/>
        <v/>
      </c>
      <c r="AH171" s="10"/>
    </row>
    <row r="172" spans="1:34" x14ac:dyDescent="0.2">
      <c r="A172" s="65" t="str">
        <f t="shared" si="40"/>
        <v/>
      </c>
      <c r="B172" s="345"/>
      <c r="C172" s="345"/>
      <c r="D172" s="346"/>
      <c r="E172" s="345"/>
      <c r="F172" s="345"/>
      <c r="G172" s="346"/>
      <c r="H172" s="347"/>
      <c r="I172" s="347"/>
      <c r="J172" s="232" t="str">
        <f t="shared" si="51"/>
        <v/>
      </c>
      <c r="K172" s="232" t="str">
        <f t="shared" si="52"/>
        <v/>
      </c>
      <c r="L172" s="232" t="str">
        <f t="shared" si="53"/>
        <v/>
      </c>
      <c r="M172" s="232" t="str">
        <f t="shared" si="54"/>
        <v/>
      </c>
      <c r="N172" s="348" t="s">
        <v>49</v>
      </c>
      <c r="O172" s="348" t="s">
        <v>49</v>
      </c>
      <c r="P172" s="348"/>
      <c r="Q172" s="348"/>
      <c r="R172" s="348"/>
      <c r="S172" s="348"/>
      <c r="T172" s="236" t="str">
        <f t="shared" si="46"/>
        <v/>
      </c>
      <c r="U172" s="236" t="str">
        <f t="shared" si="47"/>
        <v/>
      </c>
      <c r="V172" s="193" t="str">
        <f t="shared" si="48"/>
        <v/>
      </c>
      <c r="W172" s="354"/>
      <c r="X172" s="193" t="str">
        <f t="shared" si="49"/>
        <v/>
      </c>
      <c r="Y172" s="68" t="str">
        <f t="shared" si="41"/>
        <v/>
      </c>
      <c r="Z172" s="69" t="str">
        <f t="shared" si="42"/>
        <v/>
      </c>
      <c r="AA172" s="353"/>
      <c r="AB172" s="68" t="str">
        <f t="shared" si="43"/>
        <v/>
      </c>
      <c r="AC172" s="355"/>
      <c r="AD172" s="93" t="str">
        <f t="shared" si="44"/>
        <v/>
      </c>
      <c r="AE172" s="93" t="str">
        <f t="shared" si="45"/>
        <v/>
      </c>
      <c r="AF172" s="352"/>
      <c r="AG172" s="90" t="str">
        <f t="shared" si="50"/>
        <v/>
      </c>
      <c r="AH172" s="10"/>
    </row>
    <row r="173" spans="1:34" x14ac:dyDescent="0.2">
      <c r="A173" s="65" t="str">
        <f t="shared" si="40"/>
        <v/>
      </c>
      <c r="B173" s="345"/>
      <c r="C173" s="345"/>
      <c r="D173" s="346"/>
      <c r="E173" s="345"/>
      <c r="F173" s="345"/>
      <c r="G173" s="346"/>
      <c r="H173" s="347"/>
      <c r="I173" s="347"/>
      <c r="J173" s="232" t="str">
        <f t="shared" si="51"/>
        <v/>
      </c>
      <c r="K173" s="232" t="str">
        <f t="shared" si="52"/>
        <v/>
      </c>
      <c r="L173" s="232" t="str">
        <f t="shared" si="53"/>
        <v/>
      </c>
      <c r="M173" s="232" t="str">
        <f t="shared" si="54"/>
        <v/>
      </c>
      <c r="N173" s="348" t="s">
        <v>49</v>
      </c>
      <c r="O173" s="348" t="s">
        <v>49</v>
      </c>
      <c r="P173" s="348"/>
      <c r="Q173" s="348"/>
      <c r="R173" s="348"/>
      <c r="S173" s="348"/>
      <c r="T173" s="236" t="str">
        <f t="shared" si="46"/>
        <v/>
      </c>
      <c r="U173" s="236" t="str">
        <f t="shared" si="47"/>
        <v/>
      </c>
      <c r="V173" s="193" t="str">
        <f t="shared" si="48"/>
        <v/>
      </c>
      <c r="W173" s="354"/>
      <c r="X173" s="193" t="str">
        <f t="shared" si="49"/>
        <v/>
      </c>
      <c r="Y173" s="68" t="str">
        <f t="shared" si="41"/>
        <v/>
      </c>
      <c r="Z173" s="69" t="str">
        <f t="shared" si="42"/>
        <v/>
      </c>
      <c r="AA173" s="353"/>
      <c r="AB173" s="68" t="str">
        <f t="shared" si="43"/>
        <v/>
      </c>
      <c r="AC173" s="355"/>
      <c r="AD173" s="93" t="str">
        <f t="shared" si="44"/>
        <v/>
      </c>
      <c r="AE173" s="93" t="str">
        <f t="shared" si="45"/>
        <v/>
      </c>
      <c r="AF173" s="352"/>
      <c r="AG173" s="90" t="str">
        <f t="shared" si="50"/>
        <v/>
      </c>
      <c r="AH173" s="10"/>
    </row>
    <row r="174" spans="1:34" x14ac:dyDescent="0.2">
      <c r="A174" s="65" t="str">
        <f t="shared" si="40"/>
        <v/>
      </c>
      <c r="B174" s="345"/>
      <c r="C174" s="345"/>
      <c r="D174" s="346"/>
      <c r="E174" s="345"/>
      <c r="F174" s="345"/>
      <c r="G174" s="346"/>
      <c r="H174" s="347"/>
      <c r="I174" s="347"/>
      <c r="J174" s="232" t="str">
        <f t="shared" si="51"/>
        <v/>
      </c>
      <c r="K174" s="232" t="str">
        <f t="shared" si="52"/>
        <v/>
      </c>
      <c r="L174" s="232" t="str">
        <f t="shared" si="53"/>
        <v/>
      </c>
      <c r="M174" s="232" t="str">
        <f t="shared" si="54"/>
        <v/>
      </c>
      <c r="N174" s="348" t="s">
        <v>49</v>
      </c>
      <c r="O174" s="348" t="s">
        <v>49</v>
      </c>
      <c r="P174" s="348"/>
      <c r="Q174" s="348"/>
      <c r="R174" s="348"/>
      <c r="S174" s="348"/>
      <c r="T174" s="236" t="str">
        <f t="shared" si="46"/>
        <v/>
      </c>
      <c r="U174" s="236" t="str">
        <f t="shared" si="47"/>
        <v/>
      </c>
      <c r="V174" s="193" t="str">
        <f t="shared" si="48"/>
        <v/>
      </c>
      <c r="W174" s="354"/>
      <c r="X174" s="193" t="str">
        <f t="shared" si="49"/>
        <v/>
      </c>
      <c r="Y174" s="68" t="str">
        <f t="shared" si="41"/>
        <v/>
      </c>
      <c r="Z174" s="69" t="str">
        <f t="shared" si="42"/>
        <v/>
      </c>
      <c r="AA174" s="353"/>
      <c r="AB174" s="68" t="str">
        <f t="shared" si="43"/>
        <v/>
      </c>
      <c r="AC174" s="355"/>
      <c r="AD174" s="93" t="str">
        <f t="shared" si="44"/>
        <v/>
      </c>
      <c r="AE174" s="93" t="str">
        <f t="shared" si="45"/>
        <v/>
      </c>
      <c r="AF174" s="352"/>
      <c r="AG174" s="90" t="str">
        <f t="shared" si="50"/>
        <v/>
      </c>
      <c r="AH174" s="10"/>
    </row>
    <row r="175" spans="1:34" x14ac:dyDescent="0.2">
      <c r="A175" s="65" t="str">
        <f t="shared" si="40"/>
        <v/>
      </c>
      <c r="B175" s="345"/>
      <c r="C175" s="345"/>
      <c r="D175" s="346"/>
      <c r="E175" s="345"/>
      <c r="F175" s="345"/>
      <c r="G175" s="346"/>
      <c r="H175" s="347"/>
      <c r="I175" s="347"/>
      <c r="J175" s="232" t="str">
        <f t="shared" si="51"/>
        <v/>
      </c>
      <c r="K175" s="232" t="str">
        <f t="shared" si="52"/>
        <v/>
      </c>
      <c r="L175" s="232" t="str">
        <f t="shared" si="53"/>
        <v/>
      </c>
      <c r="M175" s="232" t="str">
        <f t="shared" si="54"/>
        <v/>
      </c>
      <c r="N175" s="348" t="s">
        <v>49</v>
      </c>
      <c r="O175" s="348" t="s">
        <v>49</v>
      </c>
      <c r="P175" s="348"/>
      <c r="Q175" s="348"/>
      <c r="R175" s="348"/>
      <c r="S175" s="348"/>
      <c r="T175" s="236" t="str">
        <f t="shared" si="46"/>
        <v/>
      </c>
      <c r="U175" s="236" t="str">
        <f t="shared" si="47"/>
        <v/>
      </c>
      <c r="V175" s="193" t="str">
        <f t="shared" si="48"/>
        <v/>
      </c>
      <c r="W175" s="354"/>
      <c r="X175" s="193" t="str">
        <f t="shared" si="49"/>
        <v/>
      </c>
      <c r="Y175" s="68" t="str">
        <f t="shared" si="41"/>
        <v/>
      </c>
      <c r="Z175" s="69" t="str">
        <f t="shared" si="42"/>
        <v/>
      </c>
      <c r="AA175" s="353"/>
      <c r="AB175" s="68" t="str">
        <f t="shared" si="43"/>
        <v/>
      </c>
      <c r="AC175" s="355"/>
      <c r="AD175" s="93" t="str">
        <f t="shared" si="44"/>
        <v/>
      </c>
      <c r="AE175" s="93" t="str">
        <f t="shared" si="45"/>
        <v/>
      </c>
      <c r="AF175" s="352"/>
      <c r="AG175" s="90" t="str">
        <f t="shared" si="50"/>
        <v/>
      </c>
      <c r="AH175" s="10"/>
    </row>
    <row r="176" spans="1:34" x14ac:dyDescent="0.2">
      <c r="A176" s="65" t="str">
        <f t="shared" si="40"/>
        <v/>
      </c>
      <c r="B176" s="345"/>
      <c r="C176" s="345"/>
      <c r="D176" s="346"/>
      <c r="E176" s="345"/>
      <c r="F176" s="345"/>
      <c r="G176" s="346"/>
      <c r="H176" s="347"/>
      <c r="I176" s="347"/>
      <c r="J176" s="232" t="str">
        <f t="shared" si="51"/>
        <v/>
      </c>
      <c r="K176" s="232" t="str">
        <f t="shared" si="52"/>
        <v/>
      </c>
      <c r="L176" s="232" t="str">
        <f t="shared" si="53"/>
        <v/>
      </c>
      <c r="M176" s="232" t="str">
        <f t="shared" si="54"/>
        <v/>
      </c>
      <c r="N176" s="348" t="s">
        <v>49</v>
      </c>
      <c r="O176" s="348" t="s">
        <v>49</v>
      </c>
      <c r="P176" s="348"/>
      <c r="Q176" s="348"/>
      <c r="R176" s="348"/>
      <c r="S176" s="348"/>
      <c r="T176" s="236" t="str">
        <f t="shared" si="46"/>
        <v/>
      </c>
      <c r="U176" s="236" t="str">
        <f t="shared" si="47"/>
        <v/>
      </c>
      <c r="V176" s="193" t="str">
        <f t="shared" si="48"/>
        <v/>
      </c>
      <c r="W176" s="354"/>
      <c r="X176" s="193" t="str">
        <f t="shared" si="49"/>
        <v/>
      </c>
      <c r="Y176" s="68" t="str">
        <f t="shared" si="41"/>
        <v/>
      </c>
      <c r="Z176" s="69" t="str">
        <f t="shared" si="42"/>
        <v/>
      </c>
      <c r="AA176" s="353"/>
      <c r="AB176" s="68" t="str">
        <f t="shared" si="43"/>
        <v/>
      </c>
      <c r="AC176" s="355"/>
      <c r="AD176" s="93" t="str">
        <f t="shared" si="44"/>
        <v/>
      </c>
      <c r="AE176" s="93" t="str">
        <f t="shared" si="45"/>
        <v/>
      </c>
      <c r="AF176" s="352"/>
      <c r="AG176" s="90" t="str">
        <f t="shared" si="50"/>
        <v/>
      </c>
      <c r="AH176" s="10"/>
    </row>
    <row r="177" spans="1:34" x14ac:dyDescent="0.2">
      <c r="A177" s="65" t="str">
        <f t="shared" si="40"/>
        <v/>
      </c>
      <c r="B177" s="345"/>
      <c r="C177" s="345"/>
      <c r="D177" s="346"/>
      <c r="E177" s="345"/>
      <c r="F177" s="345"/>
      <c r="G177" s="346"/>
      <c r="H177" s="347"/>
      <c r="I177" s="347"/>
      <c r="J177" s="232" t="str">
        <f t="shared" si="51"/>
        <v/>
      </c>
      <c r="K177" s="232" t="str">
        <f t="shared" si="52"/>
        <v/>
      </c>
      <c r="L177" s="232" t="str">
        <f t="shared" si="53"/>
        <v/>
      </c>
      <c r="M177" s="232" t="str">
        <f t="shared" si="54"/>
        <v/>
      </c>
      <c r="N177" s="348" t="s">
        <v>49</v>
      </c>
      <c r="O177" s="348" t="s">
        <v>49</v>
      </c>
      <c r="P177" s="348"/>
      <c r="Q177" s="348"/>
      <c r="R177" s="348"/>
      <c r="S177" s="348"/>
      <c r="T177" s="236" t="str">
        <f t="shared" si="46"/>
        <v/>
      </c>
      <c r="U177" s="236" t="str">
        <f t="shared" si="47"/>
        <v/>
      </c>
      <c r="V177" s="193" t="str">
        <f t="shared" si="48"/>
        <v/>
      </c>
      <c r="W177" s="354"/>
      <c r="X177" s="193" t="str">
        <f t="shared" si="49"/>
        <v/>
      </c>
      <c r="Y177" s="68" t="str">
        <f t="shared" si="41"/>
        <v/>
      </c>
      <c r="Z177" s="69" t="str">
        <f t="shared" si="42"/>
        <v/>
      </c>
      <c r="AA177" s="353"/>
      <c r="AB177" s="68" t="str">
        <f t="shared" si="43"/>
        <v/>
      </c>
      <c r="AC177" s="355"/>
      <c r="AD177" s="93" t="str">
        <f t="shared" si="44"/>
        <v/>
      </c>
      <c r="AE177" s="93" t="str">
        <f t="shared" si="45"/>
        <v/>
      </c>
      <c r="AF177" s="352"/>
      <c r="AG177" s="90" t="str">
        <f t="shared" si="50"/>
        <v/>
      </c>
      <c r="AH177" s="10"/>
    </row>
    <row r="178" spans="1:34" x14ac:dyDescent="0.2">
      <c r="A178" s="65" t="str">
        <f t="shared" ref="A178:A241" si="55">IF(C178="","",A177+1)</f>
        <v/>
      </c>
      <c r="B178" s="345"/>
      <c r="C178" s="345"/>
      <c r="D178" s="346"/>
      <c r="E178" s="345"/>
      <c r="F178" s="345"/>
      <c r="G178" s="346"/>
      <c r="H178" s="347"/>
      <c r="I178" s="347"/>
      <c r="J178" s="232" t="str">
        <f t="shared" si="51"/>
        <v/>
      </c>
      <c r="K178" s="232" t="str">
        <f t="shared" si="52"/>
        <v/>
      </c>
      <c r="L178" s="232" t="str">
        <f t="shared" si="53"/>
        <v/>
      </c>
      <c r="M178" s="232" t="str">
        <f t="shared" si="54"/>
        <v/>
      </c>
      <c r="N178" s="348" t="s">
        <v>49</v>
      </c>
      <c r="O178" s="348" t="s">
        <v>49</v>
      </c>
      <c r="P178" s="348"/>
      <c r="Q178" s="348"/>
      <c r="R178" s="348"/>
      <c r="S178" s="348"/>
      <c r="T178" s="236" t="str">
        <f t="shared" si="46"/>
        <v/>
      </c>
      <c r="U178" s="236" t="str">
        <f t="shared" si="47"/>
        <v/>
      </c>
      <c r="V178" s="193" t="str">
        <f t="shared" si="48"/>
        <v/>
      </c>
      <c r="W178" s="354"/>
      <c r="X178" s="193" t="str">
        <f t="shared" si="49"/>
        <v/>
      </c>
      <c r="Y178" s="68" t="str">
        <f t="shared" si="41"/>
        <v/>
      </c>
      <c r="Z178" s="69" t="str">
        <f t="shared" si="42"/>
        <v/>
      </c>
      <c r="AA178" s="353"/>
      <c r="AB178" s="68" t="str">
        <f t="shared" si="43"/>
        <v/>
      </c>
      <c r="AC178" s="355"/>
      <c r="AD178" s="93" t="str">
        <f t="shared" si="44"/>
        <v/>
      </c>
      <c r="AE178" s="93" t="str">
        <f t="shared" si="45"/>
        <v/>
      </c>
      <c r="AF178" s="352"/>
      <c r="AG178" s="90" t="str">
        <f t="shared" si="50"/>
        <v/>
      </c>
      <c r="AH178" s="10"/>
    </row>
    <row r="179" spans="1:34" x14ac:dyDescent="0.2">
      <c r="A179" s="65" t="str">
        <f t="shared" si="55"/>
        <v/>
      </c>
      <c r="B179" s="345"/>
      <c r="C179" s="345"/>
      <c r="D179" s="346"/>
      <c r="E179" s="345"/>
      <c r="F179" s="345"/>
      <c r="G179" s="346"/>
      <c r="H179" s="347"/>
      <c r="I179" s="347"/>
      <c r="J179" s="232" t="str">
        <f t="shared" si="51"/>
        <v/>
      </c>
      <c r="K179" s="232" t="str">
        <f t="shared" si="52"/>
        <v/>
      </c>
      <c r="L179" s="232" t="str">
        <f t="shared" si="53"/>
        <v/>
      </c>
      <c r="M179" s="232" t="str">
        <f t="shared" si="54"/>
        <v/>
      </c>
      <c r="N179" s="348" t="s">
        <v>49</v>
      </c>
      <c r="O179" s="348" t="s">
        <v>49</v>
      </c>
      <c r="P179" s="348"/>
      <c r="Q179" s="348"/>
      <c r="R179" s="348"/>
      <c r="S179" s="348"/>
      <c r="T179" s="236" t="str">
        <f t="shared" si="46"/>
        <v/>
      </c>
      <c r="U179" s="236" t="str">
        <f t="shared" si="47"/>
        <v/>
      </c>
      <c r="V179" s="193" t="str">
        <f t="shared" si="48"/>
        <v/>
      </c>
      <c r="W179" s="354"/>
      <c r="X179" s="193" t="str">
        <f t="shared" si="49"/>
        <v/>
      </c>
      <c r="Y179" s="68" t="str">
        <f t="shared" si="41"/>
        <v/>
      </c>
      <c r="Z179" s="69" t="str">
        <f t="shared" si="42"/>
        <v/>
      </c>
      <c r="AA179" s="353"/>
      <c r="AB179" s="68" t="str">
        <f t="shared" si="43"/>
        <v/>
      </c>
      <c r="AC179" s="355"/>
      <c r="AD179" s="93" t="str">
        <f t="shared" si="44"/>
        <v/>
      </c>
      <c r="AE179" s="93" t="str">
        <f t="shared" si="45"/>
        <v/>
      </c>
      <c r="AF179" s="352"/>
      <c r="AG179" s="90" t="str">
        <f t="shared" si="50"/>
        <v/>
      </c>
      <c r="AH179" s="10"/>
    </row>
    <row r="180" spans="1:34" x14ac:dyDescent="0.2">
      <c r="A180" s="65" t="str">
        <f t="shared" si="55"/>
        <v/>
      </c>
      <c r="B180" s="345"/>
      <c r="C180" s="345"/>
      <c r="D180" s="346"/>
      <c r="E180" s="345"/>
      <c r="F180" s="345"/>
      <c r="G180" s="346"/>
      <c r="H180" s="347"/>
      <c r="I180" s="347"/>
      <c r="J180" s="232" t="str">
        <f t="shared" si="51"/>
        <v/>
      </c>
      <c r="K180" s="232" t="str">
        <f t="shared" si="52"/>
        <v/>
      </c>
      <c r="L180" s="232" t="str">
        <f t="shared" si="53"/>
        <v/>
      </c>
      <c r="M180" s="232" t="str">
        <f t="shared" si="54"/>
        <v/>
      </c>
      <c r="N180" s="348" t="s">
        <v>49</v>
      </c>
      <c r="O180" s="348" t="s">
        <v>49</v>
      </c>
      <c r="P180" s="348"/>
      <c r="Q180" s="348"/>
      <c r="R180" s="348"/>
      <c r="S180" s="348"/>
      <c r="T180" s="236" t="str">
        <f t="shared" si="46"/>
        <v/>
      </c>
      <c r="U180" s="236" t="str">
        <f t="shared" si="47"/>
        <v/>
      </c>
      <c r="V180" s="193" t="str">
        <f t="shared" si="48"/>
        <v/>
      </c>
      <c r="W180" s="354"/>
      <c r="X180" s="193" t="str">
        <f t="shared" si="49"/>
        <v/>
      </c>
      <c r="Y180" s="68" t="str">
        <f t="shared" si="41"/>
        <v/>
      </c>
      <c r="Z180" s="69" t="str">
        <f t="shared" si="42"/>
        <v/>
      </c>
      <c r="AA180" s="353"/>
      <c r="AB180" s="68" t="str">
        <f t="shared" si="43"/>
        <v/>
      </c>
      <c r="AC180" s="355"/>
      <c r="AD180" s="93" t="str">
        <f t="shared" si="44"/>
        <v/>
      </c>
      <c r="AE180" s="93" t="str">
        <f t="shared" si="45"/>
        <v/>
      </c>
      <c r="AF180" s="352"/>
      <c r="AG180" s="90" t="str">
        <f t="shared" si="50"/>
        <v/>
      </c>
      <c r="AH180" s="10"/>
    </row>
    <row r="181" spans="1:34" x14ac:dyDescent="0.2">
      <c r="A181" s="65" t="str">
        <f t="shared" si="55"/>
        <v/>
      </c>
      <c r="B181" s="345"/>
      <c r="C181" s="345"/>
      <c r="D181" s="346"/>
      <c r="E181" s="345"/>
      <c r="F181" s="345"/>
      <c r="G181" s="346"/>
      <c r="H181" s="347"/>
      <c r="I181" s="347"/>
      <c r="J181" s="232" t="str">
        <f t="shared" si="51"/>
        <v/>
      </c>
      <c r="K181" s="232" t="str">
        <f t="shared" si="52"/>
        <v/>
      </c>
      <c r="L181" s="232" t="str">
        <f t="shared" si="53"/>
        <v/>
      </c>
      <c r="M181" s="232" t="str">
        <f t="shared" si="54"/>
        <v/>
      </c>
      <c r="N181" s="348" t="s">
        <v>49</v>
      </c>
      <c r="O181" s="348" t="s">
        <v>49</v>
      </c>
      <c r="P181" s="348"/>
      <c r="Q181" s="348"/>
      <c r="R181" s="348"/>
      <c r="S181" s="348"/>
      <c r="T181" s="236" t="str">
        <f t="shared" si="46"/>
        <v/>
      </c>
      <c r="U181" s="236" t="str">
        <f t="shared" si="47"/>
        <v/>
      </c>
      <c r="V181" s="193" t="str">
        <f t="shared" si="48"/>
        <v/>
      </c>
      <c r="W181" s="354"/>
      <c r="X181" s="193" t="str">
        <f t="shared" si="49"/>
        <v/>
      </c>
      <c r="Y181" s="68" t="str">
        <f t="shared" si="41"/>
        <v/>
      </c>
      <c r="Z181" s="69" t="str">
        <f t="shared" si="42"/>
        <v/>
      </c>
      <c r="AA181" s="353"/>
      <c r="AB181" s="68" t="str">
        <f t="shared" si="43"/>
        <v/>
      </c>
      <c r="AC181" s="355"/>
      <c r="AD181" s="93" t="str">
        <f t="shared" si="44"/>
        <v/>
      </c>
      <c r="AE181" s="93" t="str">
        <f t="shared" si="45"/>
        <v/>
      </c>
      <c r="AF181" s="352"/>
      <c r="AG181" s="90" t="str">
        <f t="shared" si="50"/>
        <v/>
      </c>
      <c r="AH181" s="10"/>
    </row>
    <row r="182" spans="1:34" x14ac:dyDescent="0.2">
      <c r="A182" s="65" t="str">
        <f t="shared" si="55"/>
        <v/>
      </c>
      <c r="B182" s="345"/>
      <c r="C182" s="345"/>
      <c r="D182" s="346"/>
      <c r="E182" s="345"/>
      <c r="F182" s="345"/>
      <c r="G182" s="346"/>
      <c r="H182" s="347"/>
      <c r="I182" s="347"/>
      <c r="J182" s="232" t="str">
        <f t="shared" si="51"/>
        <v/>
      </c>
      <c r="K182" s="232" t="str">
        <f t="shared" si="52"/>
        <v/>
      </c>
      <c r="L182" s="232" t="str">
        <f t="shared" si="53"/>
        <v/>
      </c>
      <c r="M182" s="232" t="str">
        <f t="shared" si="54"/>
        <v/>
      </c>
      <c r="N182" s="348" t="s">
        <v>49</v>
      </c>
      <c r="O182" s="348" t="s">
        <v>49</v>
      </c>
      <c r="P182" s="348"/>
      <c r="Q182" s="348"/>
      <c r="R182" s="348"/>
      <c r="S182" s="348"/>
      <c r="T182" s="236" t="str">
        <f t="shared" si="46"/>
        <v/>
      </c>
      <c r="U182" s="236" t="str">
        <f t="shared" si="47"/>
        <v/>
      </c>
      <c r="V182" s="193" t="str">
        <f t="shared" si="48"/>
        <v/>
      </c>
      <c r="W182" s="354"/>
      <c r="X182" s="193" t="str">
        <f t="shared" si="49"/>
        <v/>
      </c>
      <c r="Y182" s="68" t="str">
        <f t="shared" si="41"/>
        <v/>
      </c>
      <c r="Z182" s="69" t="str">
        <f t="shared" si="42"/>
        <v/>
      </c>
      <c r="AA182" s="353"/>
      <c r="AB182" s="68" t="str">
        <f t="shared" si="43"/>
        <v/>
      </c>
      <c r="AC182" s="355"/>
      <c r="AD182" s="93" t="str">
        <f t="shared" si="44"/>
        <v/>
      </c>
      <c r="AE182" s="93" t="str">
        <f t="shared" si="45"/>
        <v/>
      </c>
      <c r="AF182" s="352"/>
      <c r="AG182" s="90" t="str">
        <f t="shared" si="50"/>
        <v/>
      </c>
      <c r="AH182" s="10"/>
    </row>
    <row r="183" spans="1:34" x14ac:dyDescent="0.2">
      <c r="A183" s="65" t="str">
        <f t="shared" si="55"/>
        <v/>
      </c>
      <c r="B183" s="345"/>
      <c r="C183" s="345"/>
      <c r="D183" s="346"/>
      <c r="E183" s="345"/>
      <c r="F183" s="345"/>
      <c r="G183" s="346"/>
      <c r="H183" s="347"/>
      <c r="I183" s="347"/>
      <c r="J183" s="232" t="str">
        <f t="shared" si="51"/>
        <v/>
      </c>
      <c r="K183" s="232" t="str">
        <f t="shared" si="52"/>
        <v/>
      </c>
      <c r="L183" s="232" t="str">
        <f t="shared" si="53"/>
        <v/>
      </c>
      <c r="M183" s="232" t="str">
        <f t="shared" si="54"/>
        <v/>
      </c>
      <c r="N183" s="348" t="s">
        <v>49</v>
      </c>
      <c r="O183" s="348" t="s">
        <v>49</v>
      </c>
      <c r="P183" s="348"/>
      <c r="Q183" s="348"/>
      <c r="R183" s="348"/>
      <c r="S183" s="348"/>
      <c r="T183" s="236" t="str">
        <f t="shared" si="46"/>
        <v/>
      </c>
      <c r="U183" s="236" t="str">
        <f t="shared" si="47"/>
        <v/>
      </c>
      <c r="V183" s="193" t="str">
        <f t="shared" si="48"/>
        <v/>
      </c>
      <c r="W183" s="354"/>
      <c r="X183" s="193" t="str">
        <f t="shared" si="49"/>
        <v/>
      </c>
      <c r="Y183" s="68" t="str">
        <f t="shared" si="41"/>
        <v/>
      </c>
      <c r="Z183" s="69" t="str">
        <f t="shared" si="42"/>
        <v/>
      </c>
      <c r="AA183" s="353"/>
      <c r="AB183" s="68" t="str">
        <f t="shared" si="43"/>
        <v/>
      </c>
      <c r="AC183" s="355"/>
      <c r="AD183" s="93" t="str">
        <f t="shared" si="44"/>
        <v/>
      </c>
      <c r="AE183" s="93" t="str">
        <f t="shared" si="45"/>
        <v/>
      </c>
      <c r="AF183" s="352"/>
      <c r="AG183" s="90" t="str">
        <f t="shared" si="50"/>
        <v/>
      </c>
      <c r="AH183" s="10"/>
    </row>
    <row r="184" spans="1:34" x14ac:dyDescent="0.2">
      <c r="A184" s="65" t="str">
        <f t="shared" si="55"/>
        <v/>
      </c>
      <c r="B184" s="345"/>
      <c r="C184" s="345"/>
      <c r="D184" s="346"/>
      <c r="E184" s="345"/>
      <c r="F184" s="345"/>
      <c r="G184" s="346"/>
      <c r="H184" s="347"/>
      <c r="I184" s="347"/>
      <c r="J184" s="232" t="str">
        <f t="shared" si="51"/>
        <v/>
      </c>
      <c r="K184" s="232" t="str">
        <f t="shared" si="52"/>
        <v/>
      </c>
      <c r="L184" s="232" t="str">
        <f t="shared" si="53"/>
        <v/>
      </c>
      <c r="M184" s="232" t="str">
        <f t="shared" si="54"/>
        <v/>
      </c>
      <c r="N184" s="348" t="s">
        <v>49</v>
      </c>
      <c r="O184" s="348" t="s">
        <v>49</v>
      </c>
      <c r="P184" s="348"/>
      <c r="Q184" s="348"/>
      <c r="R184" s="348"/>
      <c r="S184" s="348"/>
      <c r="T184" s="236" t="str">
        <f t="shared" si="46"/>
        <v/>
      </c>
      <c r="U184" s="236" t="str">
        <f t="shared" si="47"/>
        <v/>
      </c>
      <c r="V184" s="193" t="str">
        <f t="shared" si="48"/>
        <v/>
      </c>
      <c r="W184" s="354"/>
      <c r="X184" s="193" t="str">
        <f t="shared" si="49"/>
        <v/>
      </c>
      <c r="Y184" s="68" t="str">
        <f t="shared" si="41"/>
        <v/>
      </c>
      <c r="Z184" s="69" t="str">
        <f t="shared" si="42"/>
        <v/>
      </c>
      <c r="AA184" s="353"/>
      <c r="AB184" s="68" t="str">
        <f t="shared" si="43"/>
        <v/>
      </c>
      <c r="AC184" s="355"/>
      <c r="AD184" s="93" t="str">
        <f t="shared" si="44"/>
        <v/>
      </c>
      <c r="AE184" s="93" t="str">
        <f t="shared" si="45"/>
        <v/>
      </c>
      <c r="AF184" s="352"/>
      <c r="AG184" s="90" t="str">
        <f t="shared" si="50"/>
        <v/>
      </c>
      <c r="AH184" s="10"/>
    </row>
    <row r="185" spans="1:34" x14ac:dyDescent="0.2">
      <c r="A185" s="65" t="str">
        <f t="shared" si="55"/>
        <v/>
      </c>
      <c r="B185" s="345"/>
      <c r="C185" s="345"/>
      <c r="D185" s="346"/>
      <c r="E185" s="345"/>
      <c r="F185" s="345"/>
      <c r="G185" s="346"/>
      <c r="H185" s="347"/>
      <c r="I185" s="347"/>
      <c r="J185" s="232" t="str">
        <f t="shared" si="51"/>
        <v/>
      </c>
      <c r="K185" s="232" t="str">
        <f t="shared" si="52"/>
        <v/>
      </c>
      <c r="L185" s="232" t="str">
        <f t="shared" si="53"/>
        <v/>
      </c>
      <c r="M185" s="232" t="str">
        <f t="shared" si="54"/>
        <v/>
      </c>
      <c r="N185" s="348" t="s">
        <v>49</v>
      </c>
      <c r="O185" s="348" t="s">
        <v>49</v>
      </c>
      <c r="P185" s="348"/>
      <c r="Q185" s="348"/>
      <c r="R185" s="348"/>
      <c r="S185" s="348"/>
      <c r="T185" s="236" t="str">
        <f t="shared" si="46"/>
        <v/>
      </c>
      <c r="U185" s="236" t="str">
        <f t="shared" si="47"/>
        <v/>
      </c>
      <c r="V185" s="193" t="str">
        <f t="shared" si="48"/>
        <v/>
      </c>
      <c r="W185" s="354"/>
      <c r="X185" s="193" t="str">
        <f t="shared" si="49"/>
        <v/>
      </c>
      <c r="Y185" s="68" t="str">
        <f t="shared" si="41"/>
        <v/>
      </c>
      <c r="Z185" s="69" t="str">
        <f t="shared" si="42"/>
        <v/>
      </c>
      <c r="AA185" s="353"/>
      <c r="AB185" s="68" t="str">
        <f t="shared" si="43"/>
        <v/>
      </c>
      <c r="AC185" s="355"/>
      <c r="AD185" s="93" t="str">
        <f t="shared" si="44"/>
        <v/>
      </c>
      <c r="AE185" s="93" t="str">
        <f t="shared" si="45"/>
        <v/>
      </c>
      <c r="AF185" s="352"/>
      <c r="AG185" s="90" t="str">
        <f t="shared" si="50"/>
        <v/>
      </c>
      <c r="AH185" s="10"/>
    </row>
    <row r="186" spans="1:34" x14ac:dyDescent="0.2">
      <c r="A186" s="65" t="str">
        <f t="shared" si="55"/>
        <v/>
      </c>
      <c r="B186" s="345"/>
      <c r="C186" s="345"/>
      <c r="D186" s="346"/>
      <c r="E186" s="345"/>
      <c r="F186" s="345"/>
      <c r="G186" s="346"/>
      <c r="H186" s="347"/>
      <c r="I186" s="347"/>
      <c r="J186" s="232" t="str">
        <f t="shared" si="51"/>
        <v/>
      </c>
      <c r="K186" s="232" t="str">
        <f t="shared" si="52"/>
        <v/>
      </c>
      <c r="L186" s="232" t="str">
        <f t="shared" si="53"/>
        <v/>
      </c>
      <c r="M186" s="232" t="str">
        <f t="shared" si="54"/>
        <v/>
      </c>
      <c r="N186" s="348" t="s">
        <v>49</v>
      </c>
      <c r="O186" s="348" t="s">
        <v>49</v>
      </c>
      <c r="P186" s="348"/>
      <c r="Q186" s="348"/>
      <c r="R186" s="348"/>
      <c r="S186" s="348"/>
      <c r="T186" s="236" t="str">
        <f t="shared" si="46"/>
        <v/>
      </c>
      <c r="U186" s="236" t="str">
        <f t="shared" si="47"/>
        <v/>
      </c>
      <c r="V186" s="193" t="str">
        <f t="shared" si="48"/>
        <v/>
      </c>
      <c r="W186" s="354"/>
      <c r="X186" s="193" t="str">
        <f t="shared" si="49"/>
        <v/>
      </c>
      <c r="Y186" s="68" t="str">
        <f t="shared" si="41"/>
        <v/>
      </c>
      <c r="Z186" s="69" t="str">
        <f t="shared" si="42"/>
        <v/>
      </c>
      <c r="AA186" s="353"/>
      <c r="AB186" s="68" t="str">
        <f t="shared" si="43"/>
        <v/>
      </c>
      <c r="AC186" s="355"/>
      <c r="AD186" s="93" t="str">
        <f t="shared" si="44"/>
        <v/>
      </c>
      <c r="AE186" s="93" t="str">
        <f t="shared" si="45"/>
        <v/>
      </c>
      <c r="AF186" s="352"/>
      <c r="AG186" s="90" t="str">
        <f t="shared" si="50"/>
        <v/>
      </c>
      <c r="AH186" s="10"/>
    </row>
    <row r="187" spans="1:34" x14ac:dyDescent="0.2">
      <c r="A187" s="65" t="str">
        <f t="shared" si="55"/>
        <v/>
      </c>
      <c r="B187" s="345"/>
      <c r="C187" s="345"/>
      <c r="D187" s="346"/>
      <c r="E187" s="345"/>
      <c r="F187" s="345"/>
      <c r="G187" s="346"/>
      <c r="H187" s="347"/>
      <c r="I187" s="347"/>
      <c r="J187" s="232" t="str">
        <f t="shared" si="51"/>
        <v/>
      </c>
      <c r="K187" s="232" t="str">
        <f t="shared" si="52"/>
        <v/>
      </c>
      <c r="L187" s="232" t="str">
        <f t="shared" si="53"/>
        <v/>
      </c>
      <c r="M187" s="232" t="str">
        <f t="shared" si="54"/>
        <v/>
      </c>
      <c r="N187" s="348" t="s">
        <v>49</v>
      </c>
      <c r="O187" s="348" t="s">
        <v>49</v>
      </c>
      <c r="P187" s="348"/>
      <c r="Q187" s="348"/>
      <c r="R187" s="348"/>
      <c r="S187" s="348"/>
      <c r="T187" s="236" t="str">
        <f t="shared" si="46"/>
        <v/>
      </c>
      <c r="U187" s="236" t="str">
        <f t="shared" si="47"/>
        <v/>
      </c>
      <c r="V187" s="193" t="str">
        <f t="shared" si="48"/>
        <v/>
      </c>
      <c r="W187" s="354"/>
      <c r="X187" s="193" t="str">
        <f t="shared" si="49"/>
        <v/>
      </c>
      <c r="Y187" s="68" t="str">
        <f t="shared" si="41"/>
        <v/>
      </c>
      <c r="Z187" s="69" t="str">
        <f t="shared" si="42"/>
        <v/>
      </c>
      <c r="AA187" s="353"/>
      <c r="AB187" s="68" t="str">
        <f t="shared" si="43"/>
        <v/>
      </c>
      <c r="AC187" s="355"/>
      <c r="AD187" s="93" t="str">
        <f t="shared" si="44"/>
        <v/>
      </c>
      <c r="AE187" s="93" t="str">
        <f t="shared" si="45"/>
        <v/>
      </c>
      <c r="AF187" s="352"/>
      <c r="AG187" s="90" t="str">
        <f t="shared" si="50"/>
        <v/>
      </c>
      <c r="AH187" s="10"/>
    </row>
    <row r="188" spans="1:34" x14ac:dyDescent="0.2">
      <c r="A188" s="65" t="str">
        <f t="shared" si="55"/>
        <v/>
      </c>
      <c r="B188" s="345"/>
      <c r="C188" s="345"/>
      <c r="D188" s="346"/>
      <c r="E188" s="345"/>
      <c r="F188" s="345"/>
      <c r="G188" s="346"/>
      <c r="H188" s="347"/>
      <c r="I188" s="347"/>
      <c r="J188" s="232" t="str">
        <f t="shared" si="51"/>
        <v/>
      </c>
      <c r="K188" s="232" t="str">
        <f t="shared" si="52"/>
        <v/>
      </c>
      <c r="L188" s="232" t="str">
        <f t="shared" si="53"/>
        <v/>
      </c>
      <c r="M188" s="232" t="str">
        <f t="shared" si="54"/>
        <v/>
      </c>
      <c r="N188" s="348" t="s">
        <v>49</v>
      </c>
      <c r="O188" s="348" t="s">
        <v>49</v>
      </c>
      <c r="P188" s="348"/>
      <c r="Q188" s="348"/>
      <c r="R188" s="348"/>
      <c r="S188" s="348"/>
      <c r="T188" s="236" t="str">
        <f t="shared" si="46"/>
        <v/>
      </c>
      <c r="U188" s="236" t="str">
        <f t="shared" si="47"/>
        <v/>
      </c>
      <c r="V188" s="193" t="str">
        <f t="shared" si="48"/>
        <v/>
      </c>
      <c r="W188" s="354"/>
      <c r="X188" s="193" t="str">
        <f t="shared" si="49"/>
        <v/>
      </c>
      <c r="Y188" s="68" t="str">
        <f t="shared" si="41"/>
        <v/>
      </c>
      <c r="Z188" s="69" t="str">
        <f t="shared" si="42"/>
        <v/>
      </c>
      <c r="AA188" s="353"/>
      <c r="AB188" s="68" t="str">
        <f t="shared" si="43"/>
        <v/>
      </c>
      <c r="AC188" s="355"/>
      <c r="AD188" s="93" t="str">
        <f t="shared" si="44"/>
        <v/>
      </c>
      <c r="AE188" s="93" t="str">
        <f t="shared" si="45"/>
        <v/>
      </c>
      <c r="AF188" s="352"/>
      <c r="AG188" s="90" t="str">
        <f t="shared" si="50"/>
        <v/>
      </c>
      <c r="AH188" s="10"/>
    </row>
    <row r="189" spans="1:34" x14ac:dyDescent="0.2">
      <c r="A189" s="65" t="str">
        <f t="shared" si="55"/>
        <v/>
      </c>
      <c r="B189" s="345"/>
      <c r="C189" s="345"/>
      <c r="D189" s="346"/>
      <c r="E189" s="345"/>
      <c r="F189" s="345"/>
      <c r="G189" s="346"/>
      <c r="H189" s="347"/>
      <c r="I189" s="347"/>
      <c r="J189" s="232" t="str">
        <f t="shared" si="51"/>
        <v/>
      </c>
      <c r="K189" s="232" t="str">
        <f t="shared" si="52"/>
        <v/>
      </c>
      <c r="L189" s="232" t="str">
        <f t="shared" si="53"/>
        <v/>
      </c>
      <c r="M189" s="232" t="str">
        <f t="shared" si="54"/>
        <v/>
      </c>
      <c r="N189" s="348" t="s">
        <v>49</v>
      </c>
      <c r="O189" s="348" t="s">
        <v>49</v>
      </c>
      <c r="P189" s="348"/>
      <c r="Q189" s="348"/>
      <c r="R189" s="348"/>
      <c r="S189" s="348"/>
      <c r="T189" s="236" t="str">
        <f t="shared" si="46"/>
        <v/>
      </c>
      <c r="U189" s="236" t="str">
        <f t="shared" si="47"/>
        <v/>
      </c>
      <c r="V189" s="193" t="str">
        <f t="shared" si="48"/>
        <v/>
      </c>
      <c r="W189" s="354"/>
      <c r="X189" s="193" t="str">
        <f t="shared" si="49"/>
        <v/>
      </c>
      <c r="Y189" s="68" t="str">
        <f t="shared" si="41"/>
        <v/>
      </c>
      <c r="Z189" s="69" t="str">
        <f t="shared" si="42"/>
        <v/>
      </c>
      <c r="AA189" s="353"/>
      <c r="AB189" s="68" t="str">
        <f t="shared" si="43"/>
        <v/>
      </c>
      <c r="AC189" s="355"/>
      <c r="AD189" s="93" t="str">
        <f t="shared" si="44"/>
        <v/>
      </c>
      <c r="AE189" s="93" t="str">
        <f t="shared" si="45"/>
        <v/>
      </c>
      <c r="AF189" s="352"/>
      <c r="AG189" s="90" t="str">
        <f t="shared" si="50"/>
        <v/>
      </c>
      <c r="AH189" s="10"/>
    </row>
    <row r="190" spans="1:34" x14ac:dyDescent="0.2">
      <c r="A190" s="65" t="str">
        <f t="shared" si="55"/>
        <v/>
      </c>
      <c r="B190" s="345"/>
      <c r="C190" s="345"/>
      <c r="D190" s="346"/>
      <c r="E190" s="345"/>
      <c r="F190" s="345"/>
      <c r="G190" s="346"/>
      <c r="H190" s="347"/>
      <c r="I190" s="347"/>
      <c r="J190" s="232" t="str">
        <f t="shared" si="51"/>
        <v/>
      </c>
      <c r="K190" s="232" t="str">
        <f t="shared" si="52"/>
        <v/>
      </c>
      <c r="L190" s="232" t="str">
        <f t="shared" si="53"/>
        <v/>
      </c>
      <c r="M190" s="232" t="str">
        <f t="shared" si="54"/>
        <v/>
      </c>
      <c r="N190" s="348" t="s">
        <v>49</v>
      </c>
      <c r="O190" s="348" t="s">
        <v>49</v>
      </c>
      <c r="P190" s="348"/>
      <c r="Q190" s="348"/>
      <c r="R190" s="348"/>
      <c r="S190" s="348"/>
      <c r="T190" s="236" t="str">
        <f t="shared" si="46"/>
        <v/>
      </c>
      <c r="U190" s="236" t="str">
        <f t="shared" si="47"/>
        <v/>
      </c>
      <c r="V190" s="193" t="str">
        <f t="shared" si="48"/>
        <v/>
      </c>
      <c r="W190" s="354"/>
      <c r="X190" s="193" t="str">
        <f t="shared" si="49"/>
        <v/>
      </c>
      <c r="Y190" s="68" t="str">
        <f t="shared" si="41"/>
        <v/>
      </c>
      <c r="Z190" s="69" t="str">
        <f t="shared" si="42"/>
        <v/>
      </c>
      <c r="AA190" s="353"/>
      <c r="AB190" s="68" t="str">
        <f t="shared" si="43"/>
        <v/>
      </c>
      <c r="AC190" s="355"/>
      <c r="AD190" s="93" t="str">
        <f t="shared" si="44"/>
        <v/>
      </c>
      <c r="AE190" s="93" t="str">
        <f t="shared" si="45"/>
        <v/>
      </c>
      <c r="AF190" s="352"/>
      <c r="AG190" s="90" t="str">
        <f t="shared" si="50"/>
        <v/>
      </c>
      <c r="AH190" s="10"/>
    </row>
    <row r="191" spans="1:34" x14ac:dyDescent="0.2">
      <c r="A191" s="65" t="str">
        <f t="shared" si="55"/>
        <v/>
      </c>
      <c r="B191" s="345"/>
      <c r="C191" s="345"/>
      <c r="D191" s="346"/>
      <c r="E191" s="345"/>
      <c r="F191" s="345"/>
      <c r="G191" s="346"/>
      <c r="H191" s="347"/>
      <c r="I191" s="347"/>
      <c r="J191" s="232" t="str">
        <f t="shared" si="51"/>
        <v/>
      </c>
      <c r="K191" s="232" t="str">
        <f t="shared" si="52"/>
        <v/>
      </c>
      <c r="L191" s="232" t="str">
        <f t="shared" si="53"/>
        <v/>
      </c>
      <c r="M191" s="232" t="str">
        <f t="shared" si="54"/>
        <v/>
      </c>
      <c r="N191" s="348" t="s">
        <v>49</v>
      </c>
      <c r="O191" s="348" t="s">
        <v>49</v>
      </c>
      <c r="P191" s="348"/>
      <c r="Q191" s="348"/>
      <c r="R191" s="348"/>
      <c r="S191" s="348"/>
      <c r="T191" s="236" t="str">
        <f t="shared" si="46"/>
        <v/>
      </c>
      <c r="U191" s="236" t="str">
        <f t="shared" si="47"/>
        <v/>
      </c>
      <c r="V191" s="193" t="str">
        <f t="shared" si="48"/>
        <v/>
      </c>
      <c r="W191" s="354"/>
      <c r="X191" s="193" t="str">
        <f t="shared" si="49"/>
        <v/>
      </c>
      <c r="Y191" s="68" t="str">
        <f t="shared" si="41"/>
        <v/>
      </c>
      <c r="Z191" s="69" t="str">
        <f t="shared" si="42"/>
        <v/>
      </c>
      <c r="AA191" s="353"/>
      <c r="AB191" s="68" t="str">
        <f t="shared" si="43"/>
        <v/>
      </c>
      <c r="AC191" s="355"/>
      <c r="AD191" s="93" t="str">
        <f t="shared" si="44"/>
        <v/>
      </c>
      <c r="AE191" s="93" t="str">
        <f t="shared" si="45"/>
        <v/>
      </c>
      <c r="AF191" s="352"/>
      <c r="AG191" s="90" t="str">
        <f t="shared" si="50"/>
        <v/>
      </c>
      <c r="AH191" s="10"/>
    </row>
    <row r="192" spans="1:34" x14ac:dyDescent="0.2">
      <c r="A192" s="65" t="str">
        <f t="shared" si="55"/>
        <v/>
      </c>
      <c r="B192" s="345"/>
      <c r="C192" s="345"/>
      <c r="D192" s="346"/>
      <c r="E192" s="345"/>
      <c r="F192" s="345"/>
      <c r="G192" s="346"/>
      <c r="H192" s="347"/>
      <c r="I192" s="347"/>
      <c r="J192" s="232" t="str">
        <f t="shared" si="51"/>
        <v/>
      </c>
      <c r="K192" s="232" t="str">
        <f t="shared" si="52"/>
        <v/>
      </c>
      <c r="L192" s="232" t="str">
        <f t="shared" si="53"/>
        <v/>
      </c>
      <c r="M192" s="232" t="str">
        <f t="shared" si="54"/>
        <v/>
      </c>
      <c r="N192" s="348" t="s">
        <v>49</v>
      </c>
      <c r="O192" s="348" t="s">
        <v>49</v>
      </c>
      <c r="P192" s="348"/>
      <c r="Q192" s="348"/>
      <c r="R192" s="348"/>
      <c r="S192" s="348"/>
      <c r="T192" s="236" t="str">
        <f t="shared" si="46"/>
        <v/>
      </c>
      <c r="U192" s="236" t="str">
        <f t="shared" si="47"/>
        <v/>
      </c>
      <c r="V192" s="193" t="str">
        <f t="shared" si="48"/>
        <v/>
      </c>
      <c r="W192" s="354"/>
      <c r="X192" s="193" t="str">
        <f t="shared" si="49"/>
        <v/>
      </c>
      <c r="Y192" s="68" t="str">
        <f t="shared" si="41"/>
        <v/>
      </c>
      <c r="Z192" s="69" t="str">
        <f t="shared" si="42"/>
        <v/>
      </c>
      <c r="AA192" s="353"/>
      <c r="AB192" s="68" t="str">
        <f t="shared" si="43"/>
        <v/>
      </c>
      <c r="AC192" s="355"/>
      <c r="AD192" s="93" t="str">
        <f t="shared" si="44"/>
        <v/>
      </c>
      <c r="AE192" s="93" t="str">
        <f t="shared" si="45"/>
        <v/>
      </c>
      <c r="AF192" s="352"/>
      <c r="AG192" s="90" t="str">
        <f t="shared" si="50"/>
        <v/>
      </c>
      <c r="AH192" s="10"/>
    </row>
    <row r="193" spans="1:34" x14ac:dyDescent="0.2">
      <c r="A193" s="65" t="str">
        <f t="shared" si="55"/>
        <v/>
      </c>
      <c r="B193" s="345"/>
      <c r="C193" s="345"/>
      <c r="D193" s="346"/>
      <c r="E193" s="345"/>
      <c r="F193" s="345"/>
      <c r="G193" s="346"/>
      <c r="H193" s="347"/>
      <c r="I193" s="347"/>
      <c r="J193" s="232" t="str">
        <f t="shared" si="51"/>
        <v/>
      </c>
      <c r="K193" s="232" t="str">
        <f t="shared" si="52"/>
        <v/>
      </c>
      <c r="L193" s="232" t="str">
        <f t="shared" si="53"/>
        <v/>
      </c>
      <c r="M193" s="232" t="str">
        <f t="shared" si="54"/>
        <v/>
      </c>
      <c r="N193" s="348" t="s">
        <v>49</v>
      </c>
      <c r="O193" s="348" t="s">
        <v>49</v>
      </c>
      <c r="P193" s="348"/>
      <c r="Q193" s="348"/>
      <c r="R193" s="348"/>
      <c r="S193" s="348"/>
      <c r="T193" s="236" t="str">
        <f t="shared" si="46"/>
        <v/>
      </c>
      <c r="U193" s="236" t="str">
        <f t="shared" si="47"/>
        <v/>
      </c>
      <c r="V193" s="193" t="str">
        <f t="shared" si="48"/>
        <v/>
      </c>
      <c r="W193" s="354"/>
      <c r="X193" s="193" t="str">
        <f t="shared" si="49"/>
        <v/>
      </c>
      <c r="Y193" s="68" t="str">
        <f t="shared" si="41"/>
        <v/>
      </c>
      <c r="Z193" s="69" t="str">
        <f t="shared" si="42"/>
        <v/>
      </c>
      <c r="AA193" s="353"/>
      <c r="AB193" s="68" t="str">
        <f t="shared" si="43"/>
        <v/>
      </c>
      <c r="AC193" s="355"/>
      <c r="AD193" s="93" t="str">
        <f t="shared" si="44"/>
        <v/>
      </c>
      <c r="AE193" s="93" t="str">
        <f t="shared" si="45"/>
        <v/>
      </c>
      <c r="AF193" s="352"/>
      <c r="AG193" s="90" t="str">
        <f t="shared" si="50"/>
        <v/>
      </c>
      <c r="AH193" s="10"/>
    </row>
    <row r="194" spans="1:34" x14ac:dyDescent="0.2">
      <c r="A194" s="65" t="str">
        <f t="shared" si="55"/>
        <v/>
      </c>
      <c r="B194" s="345"/>
      <c r="C194" s="345"/>
      <c r="D194" s="346"/>
      <c r="E194" s="345"/>
      <c r="F194" s="345"/>
      <c r="G194" s="346"/>
      <c r="H194" s="347"/>
      <c r="I194" s="347"/>
      <c r="J194" s="232" t="str">
        <f t="shared" si="51"/>
        <v/>
      </c>
      <c r="K194" s="232" t="str">
        <f t="shared" si="52"/>
        <v/>
      </c>
      <c r="L194" s="232" t="str">
        <f t="shared" si="53"/>
        <v/>
      </c>
      <c r="M194" s="232" t="str">
        <f t="shared" si="54"/>
        <v/>
      </c>
      <c r="N194" s="348" t="s">
        <v>49</v>
      </c>
      <c r="O194" s="348" t="s">
        <v>49</v>
      </c>
      <c r="P194" s="348"/>
      <c r="Q194" s="348"/>
      <c r="R194" s="348"/>
      <c r="S194" s="348"/>
      <c r="T194" s="236" t="str">
        <f t="shared" si="46"/>
        <v/>
      </c>
      <c r="U194" s="236" t="str">
        <f t="shared" si="47"/>
        <v/>
      </c>
      <c r="V194" s="193" t="str">
        <f t="shared" si="48"/>
        <v/>
      </c>
      <c r="W194" s="354"/>
      <c r="X194" s="193" t="str">
        <f t="shared" si="49"/>
        <v/>
      </c>
      <c r="Y194" s="68" t="str">
        <f t="shared" si="41"/>
        <v/>
      </c>
      <c r="Z194" s="69" t="str">
        <f t="shared" si="42"/>
        <v/>
      </c>
      <c r="AA194" s="353"/>
      <c r="AB194" s="68" t="str">
        <f t="shared" si="43"/>
        <v/>
      </c>
      <c r="AC194" s="355"/>
      <c r="AD194" s="93" t="str">
        <f t="shared" si="44"/>
        <v/>
      </c>
      <c r="AE194" s="93" t="str">
        <f t="shared" si="45"/>
        <v/>
      </c>
      <c r="AF194" s="352"/>
      <c r="AG194" s="90" t="str">
        <f t="shared" si="50"/>
        <v/>
      </c>
      <c r="AH194" s="10"/>
    </row>
    <row r="195" spans="1:34" x14ac:dyDescent="0.2">
      <c r="A195" s="65" t="str">
        <f t="shared" si="55"/>
        <v/>
      </c>
      <c r="B195" s="345"/>
      <c r="C195" s="345"/>
      <c r="D195" s="346"/>
      <c r="E195" s="345"/>
      <c r="F195" s="345"/>
      <c r="G195" s="346"/>
      <c r="H195" s="347"/>
      <c r="I195" s="347"/>
      <c r="J195" s="232" t="str">
        <f t="shared" si="51"/>
        <v/>
      </c>
      <c r="K195" s="232" t="str">
        <f t="shared" si="52"/>
        <v/>
      </c>
      <c r="L195" s="232" t="str">
        <f t="shared" si="53"/>
        <v/>
      </c>
      <c r="M195" s="232" t="str">
        <f t="shared" si="54"/>
        <v/>
      </c>
      <c r="N195" s="348" t="s">
        <v>49</v>
      </c>
      <c r="O195" s="348" t="s">
        <v>49</v>
      </c>
      <c r="P195" s="348"/>
      <c r="Q195" s="348"/>
      <c r="R195" s="348"/>
      <c r="S195" s="348"/>
      <c r="T195" s="236" t="str">
        <f t="shared" si="46"/>
        <v/>
      </c>
      <c r="U195" s="236" t="str">
        <f t="shared" si="47"/>
        <v/>
      </c>
      <c r="V195" s="193" t="str">
        <f t="shared" si="48"/>
        <v/>
      </c>
      <c r="W195" s="354"/>
      <c r="X195" s="193" t="str">
        <f t="shared" si="49"/>
        <v/>
      </c>
      <c r="Y195" s="68" t="str">
        <f t="shared" si="41"/>
        <v/>
      </c>
      <c r="Z195" s="69" t="str">
        <f t="shared" si="42"/>
        <v/>
      </c>
      <c r="AA195" s="353"/>
      <c r="AB195" s="68" t="str">
        <f t="shared" si="43"/>
        <v/>
      </c>
      <c r="AC195" s="355"/>
      <c r="AD195" s="93" t="str">
        <f t="shared" si="44"/>
        <v/>
      </c>
      <c r="AE195" s="93" t="str">
        <f t="shared" si="45"/>
        <v/>
      </c>
      <c r="AF195" s="352"/>
      <c r="AG195" s="90" t="str">
        <f t="shared" si="50"/>
        <v/>
      </c>
      <c r="AH195" s="10"/>
    </row>
    <row r="196" spans="1:34" x14ac:dyDescent="0.2">
      <c r="A196" s="65" t="str">
        <f t="shared" si="55"/>
        <v/>
      </c>
      <c r="B196" s="345"/>
      <c r="C196" s="345"/>
      <c r="D196" s="346"/>
      <c r="E196" s="345"/>
      <c r="F196" s="345"/>
      <c r="G196" s="346"/>
      <c r="H196" s="347"/>
      <c r="I196" s="347"/>
      <c r="J196" s="232" t="str">
        <f t="shared" si="51"/>
        <v/>
      </c>
      <c r="K196" s="232" t="str">
        <f t="shared" si="52"/>
        <v/>
      </c>
      <c r="L196" s="232" t="str">
        <f t="shared" si="53"/>
        <v/>
      </c>
      <c r="M196" s="232" t="str">
        <f t="shared" si="54"/>
        <v/>
      </c>
      <c r="N196" s="348" t="s">
        <v>49</v>
      </c>
      <c r="O196" s="348" t="s">
        <v>49</v>
      </c>
      <c r="P196" s="348"/>
      <c r="Q196" s="348"/>
      <c r="R196" s="348"/>
      <c r="S196" s="348"/>
      <c r="T196" s="236" t="str">
        <f t="shared" si="46"/>
        <v/>
      </c>
      <c r="U196" s="236" t="str">
        <f t="shared" si="47"/>
        <v/>
      </c>
      <c r="V196" s="193" t="str">
        <f t="shared" si="48"/>
        <v/>
      </c>
      <c r="W196" s="354"/>
      <c r="X196" s="193" t="str">
        <f t="shared" si="49"/>
        <v/>
      </c>
      <c r="Y196" s="68" t="str">
        <f t="shared" si="41"/>
        <v/>
      </c>
      <c r="Z196" s="69" t="str">
        <f t="shared" si="42"/>
        <v/>
      </c>
      <c r="AA196" s="353"/>
      <c r="AB196" s="68" t="str">
        <f t="shared" si="43"/>
        <v/>
      </c>
      <c r="AC196" s="355"/>
      <c r="AD196" s="93" t="str">
        <f t="shared" si="44"/>
        <v/>
      </c>
      <c r="AE196" s="93" t="str">
        <f t="shared" si="45"/>
        <v/>
      </c>
      <c r="AF196" s="352"/>
      <c r="AG196" s="90" t="str">
        <f t="shared" si="50"/>
        <v/>
      </c>
      <c r="AH196" s="10"/>
    </row>
    <row r="197" spans="1:34" x14ac:dyDescent="0.2">
      <c r="A197" s="65" t="str">
        <f t="shared" si="55"/>
        <v/>
      </c>
      <c r="B197" s="345"/>
      <c r="C197" s="345"/>
      <c r="D197" s="346"/>
      <c r="E197" s="345"/>
      <c r="F197" s="345"/>
      <c r="G197" s="346"/>
      <c r="H197" s="347"/>
      <c r="I197" s="347"/>
      <c r="J197" s="232" t="str">
        <f t="shared" si="51"/>
        <v/>
      </c>
      <c r="K197" s="232" t="str">
        <f t="shared" si="52"/>
        <v/>
      </c>
      <c r="L197" s="232" t="str">
        <f t="shared" si="53"/>
        <v/>
      </c>
      <c r="M197" s="232" t="str">
        <f t="shared" si="54"/>
        <v/>
      </c>
      <c r="N197" s="348" t="s">
        <v>49</v>
      </c>
      <c r="O197" s="348" t="s">
        <v>49</v>
      </c>
      <c r="P197" s="348"/>
      <c r="Q197" s="348"/>
      <c r="R197" s="348"/>
      <c r="S197" s="348"/>
      <c r="T197" s="236" t="str">
        <f t="shared" si="46"/>
        <v/>
      </c>
      <c r="U197" s="236" t="str">
        <f t="shared" si="47"/>
        <v/>
      </c>
      <c r="V197" s="193" t="str">
        <f t="shared" si="48"/>
        <v/>
      </c>
      <c r="W197" s="354"/>
      <c r="X197" s="193" t="str">
        <f t="shared" si="49"/>
        <v/>
      </c>
      <c r="Y197" s="68" t="str">
        <f t="shared" si="41"/>
        <v/>
      </c>
      <c r="Z197" s="69" t="str">
        <f t="shared" si="42"/>
        <v/>
      </c>
      <c r="AA197" s="353"/>
      <c r="AB197" s="68" t="str">
        <f t="shared" si="43"/>
        <v/>
      </c>
      <c r="AC197" s="355"/>
      <c r="AD197" s="93" t="str">
        <f t="shared" si="44"/>
        <v/>
      </c>
      <c r="AE197" s="93" t="str">
        <f t="shared" si="45"/>
        <v/>
      </c>
      <c r="AF197" s="352"/>
      <c r="AG197" s="90" t="str">
        <f t="shared" si="50"/>
        <v/>
      </c>
      <c r="AH197" s="10"/>
    </row>
    <row r="198" spans="1:34" x14ac:dyDescent="0.2">
      <c r="A198" s="65" t="str">
        <f t="shared" si="55"/>
        <v/>
      </c>
      <c r="B198" s="345"/>
      <c r="C198" s="345"/>
      <c r="D198" s="346"/>
      <c r="E198" s="345"/>
      <c r="F198" s="345"/>
      <c r="G198" s="346"/>
      <c r="H198" s="347"/>
      <c r="I198" s="347"/>
      <c r="J198" s="232" t="str">
        <f t="shared" si="51"/>
        <v/>
      </c>
      <c r="K198" s="232" t="str">
        <f t="shared" si="52"/>
        <v/>
      </c>
      <c r="L198" s="232" t="str">
        <f t="shared" si="53"/>
        <v/>
      </c>
      <c r="M198" s="232" t="str">
        <f t="shared" si="54"/>
        <v/>
      </c>
      <c r="N198" s="348" t="s">
        <v>49</v>
      </c>
      <c r="O198" s="348" t="s">
        <v>49</v>
      </c>
      <c r="P198" s="348"/>
      <c r="Q198" s="348"/>
      <c r="R198" s="348"/>
      <c r="S198" s="348"/>
      <c r="T198" s="236" t="str">
        <f t="shared" si="46"/>
        <v/>
      </c>
      <c r="U198" s="236" t="str">
        <f t="shared" si="47"/>
        <v/>
      </c>
      <c r="V198" s="193" t="str">
        <f t="shared" si="48"/>
        <v/>
      </c>
      <c r="W198" s="354"/>
      <c r="X198" s="193" t="str">
        <f t="shared" si="49"/>
        <v/>
      </c>
      <c r="Y198" s="68" t="str">
        <f t="shared" si="41"/>
        <v/>
      </c>
      <c r="Z198" s="69" t="str">
        <f t="shared" si="42"/>
        <v/>
      </c>
      <c r="AA198" s="353"/>
      <c r="AB198" s="68" t="str">
        <f t="shared" si="43"/>
        <v/>
      </c>
      <c r="AC198" s="355"/>
      <c r="AD198" s="93" t="str">
        <f t="shared" si="44"/>
        <v/>
      </c>
      <c r="AE198" s="93" t="str">
        <f t="shared" si="45"/>
        <v/>
      </c>
      <c r="AF198" s="352"/>
      <c r="AG198" s="90" t="str">
        <f t="shared" si="50"/>
        <v/>
      </c>
      <c r="AH198" s="10"/>
    </row>
    <row r="199" spans="1:34" x14ac:dyDescent="0.2">
      <c r="A199" s="65" t="str">
        <f t="shared" si="55"/>
        <v/>
      </c>
      <c r="B199" s="345"/>
      <c r="C199" s="345"/>
      <c r="D199" s="346"/>
      <c r="E199" s="345"/>
      <c r="F199" s="345"/>
      <c r="G199" s="346"/>
      <c r="H199" s="347"/>
      <c r="I199" s="347"/>
      <c r="J199" s="232" t="str">
        <f t="shared" si="51"/>
        <v/>
      </c>
      <c r="K199" s="232" t="str">
        <f t="shared" si="52"/>
        <v/>
      </c>
      <c r="L199" s="232" t="str">
        <f t="shared" si="53"/>
        <v/>
      </c>
      <c r="M199" s="232" t="str">
        <f t="shared" si="54"/>
        <v/>
      </c>
      <c r="N199" s="348" t="s">
        <v>49</v>
      </c>
      <c r="O199" s="348" t="s">
        <v>49</v>
      </c>
      <c r="P199" s="348"/>
      <c r="Q199" s="348"/>
      <c r="R199" s="348"/>
      <c r="S199" s="348"/>
      <c r="T199" s="236" t="str">
        <f t="shared" si="46"/>
        <v/>
      </c>
      <c r="U199" s="236" t="str">
        <f t="shared" si="47"/>
        <v/>
      </c>
      <c r="V199" s="193" t="str">
        <f t="shared" si="48"/>
        <v/>
      </c>
      <c r="W199" s="354"/>
      <c r="X199" s="193" t="str">
        <f t="shared" si="49"/>
        <v/>
      </c>
      <c r="Y199" s="68" t="str">
        <f t="shared" si="41"/>
        <v/>
      </c>
      <c r="Z199" s="69" t="str">
        <f t="shared" si="42"/>
        <v/>
      </c>
      <c r="AA199" s="353"/>
      <c r="AB199" s="68" t="str">
        <f t="shared" si="43"/>
        <v/>
      </c>
      <c r="AC199" s="355"/>
      <c r="AD199" s="93" t="str">
        <f t="shared" si="44"/>
        <v/>
      </c>
      <c r="AE199" s="93" t="str">
        <f t="shared" si="45"/>
        <v/>
      </c>
      <c r="AF199" s="352"/>
      <c r="AG199" s="90" t="str">
        <f t="shared" si="50"/>
        <v/>
      </c>
      <c r="AH199" s="10"/>
    </row>
    <row r="200" spans="1:34" x14ac:dyDescent="0.2">
      <c r="A200" s="65" t="str">
        <f t="shared" si="55"/>
        <v/>
      </c>
      <c r="B200" s="345"/>
      <c r="C200" s="345"/>
      <c r="D200" s="346"/>
      <c r="E200" s="345"/>
      <c r="F200" s="345"/>
      <c r="G200" s="346"/>
      <c r="H200" s="347"/>
      <c r="I200" s="347"/>
      <c r="J200" s="232" t="str">
        <f t="shared" si="51"/>
        <v/>
      </c>
      <c r="K200" s="232" t="str">
        <f t="shared" si="52"/>
        <v/>
      </c>
      <c r="L200" s="232" t="str">
        <f t="shared" si="53"/>
        <v/>
      </c>
      <c r="M200" s="232" t="str">
        <f t="shared" si="54"/>
        <v/>
      </c>
      <c r="N200" s="348" t="s">
        <v>49</v>
      </c>
      <c r="O200" s="348" t="s">
        <v>49</v>
      </c>
      <c r="P200" s="348"/>
      <c r="Q200" s="348"/>
      <c r="R200" s="348"/>
      <c r="S200" s="348"/>
      <c r="T200" s="236" t="str">
        <f t="shared" si="46"/>
        <v/>
      </c>
      <c r="U200" s="236" t="str">
        <f t="shared" si="47"/>
        <v/>
      </c>
      <c r="V200" s="193" t="str">
        <f t="shared" si="48"/>
        <v/>
      </c>
      <c r="W200" s="354"/>
      <c r="X200" s="193" t="str">
        <f t="shared" si="49"/>
        <v/>
      </c>
      <c r="Y200" s="68" t="str">
        <f t="shared" si="41"/>
        <v/>
      </c>
      <c r="Z200" s="69" t="str">
        <f t="shared" si="42"/>
        <v/>
      </c>
      <c r="AA200" s="353"/>
      <c r="AB200" s="68" t="str">
        <f t="shared" si="43"/>
        <v/>
      </c>
      <c r="AC200" s="355"/>
      <c r="AD200" s="93" t="str">
        <f t="shared" si="44"/>
        <v/>
      </c>
      <c r="AE200" s="93" t="str">
        <f t="shared" si="45"/>
        <v/>
      </c>
      <c r="AF200" s="352"/>
      <c r="AG200" s="90" t="str">
        <f t="shared" si="50"/>
        <v/>
      </c>
      <c r="AH200" s="10"/>
    </row>
    <row r="201" spans="1:34" x14ac:dyDescent="0.2">
      <c r="A201" s="65" t="str">
        <f t="shared" si="55"/>
        <v/>
      </c>
      <c r="B201" s="345"/>
      <c r="C201" s="345"/>
      <c r="D201" s="346"/>
      <c r="E201" s="345"/>
      <c r="F201" s="345"/>
      <c r="G201" s="346"/>
      <c r="H201" s="347"/>
      <c r="I201" s="347"/>
      <c r="J201" s="232" t="str">
        <f t="shared" si="51"/>
        <v/>
      </c>
      <c r="K201" s="232" t="str">
        <f t="shared" si="52"/>
        <v/>
      </c>
      <c r="L201" s="232" t="str">
        <f t="shared" si="53"/>
        <v/>
      </c>
      <c r="M201" s="232" t="str">
        <f t="shared" si="54"/>
        <v/>
      </c>
      <c r="N201" s="348" t="s">
        <v>49</v>
      </c>
      <c r="O201" s="348" t="s">
        <v>49</v>
      </c>
      <c r="P201" s="348"/>
      <c r="Q201" s="348"/>
      <c r="R201" s="348"/>
      <c r="S201" s="348"/>
      <c r="T201" s="236" t="str">
        <f t="shared" si="46"/>
        <v/>
      </c>
      <c r="U201" s="236" t="str">
        <f t="shared" si="47"/>
        <v/>
      </c>
      <c r="V201" s="193" t="str">
        <f t="shared" si="48"/>
        <v/>
      </c>
      <c r="W201" s="354"/>
      <c r="X201" s="193" t="str">
        <f t="shared" si="49"/>
        <v/>
      </c>
      <c r="Y201" s="68" t="str">
        <f t="shared" si="41"/>
        <v/>
      </c>
      <c r="Z201" s="69" t="str">
        <f t="shared" si="42"/>
        <v/>
      </c>
      <c r="AA201" s="353"/>
      <c r="AB201" s="68" t="str">
        <f t="shared" si="43"/>
        <v/>
      </c>
      <c r="AC201" s="355"/>
      <c r="AD201" s="93" t="str">
        <f t="shared" si="44"/>
        <v/>
      </c>
      <c r="AE201" s="93" t="str">
        <f t="shared" si="45"/>
        <v/>
      </c>
      <c r="AF201" s="352"/>
      <c r="AG201" s="90" t="str">
        <f t="shared" si="50"/>
        <v/>
      </c>
      <c r="AH201" s="10"/>
    </row>
    <row r="202" spans="1:34" x14ac:dyDescent="0.2">
      <c r="A202" s="65" t="str">
        <f t="shared" si="55"/>
        <v/>
      </c>
      <c r="B202" s="345"/>
      <c r="C202" s="345"/>
      <c r="D202" s="346"/>
      <c r="E202" s="345"/>
      <c r="F202" s="345"/>
      <c r="G202" s="346"/>
      <c r="H202" s="347"/>
      <c r="I202" s="347"/>
      <c r="J202" s="232" t="str">
        <f t="shared" si="51"/>
        <v/>
      </c>
      <c r="K202" s="232" t="str">
        <f t="shared" si="52"/>
        <v/>
      </c>
      <c r="L202" s="232" t="str">
        <f t="shared" si="53"/>
        <v/>
      </c>
      <c r="M202" s="232" t="str">
        <f t="shared" si="54"/>
        <v/>
      </c>
      <c r="N202" s="348" t="s">
        <v>49</v>
      </c>
      <c r="O202" s="348" t="s">
        <v>49</v>
      </c>
      <c r="P202" s="348"/>
      <c r="Q202" s="348"/>
      <c r="R202" s="348"/>
      <c r="S202" s="348"/>
      <c r="T202" s="236" t="str">
        <f t="shared" si="46"/>
        <v/>
      </c>
      <c r="U202" s="236" t="str">
        <f t="shared" si="47"/>
        <v/>
      </c>
      <c r="V202" s="193" t="str">
        <f t="shared" si="48"/>
        <v/>
      </c>
      <c r="W202" s="354"/>
      <c r="X202" s="193" t="str">
        <f t="shared" si="49"/>
        <v/>
      </c>
      <c r="Y202" s="68" t="str">
        <f t="shared" si="41"/>
        <v/>
      </c>
      <c r="Z202" s="69" t="str">
        <f t="shared" si="42"/>
        <v/>
      </c>
      <c r="AA202" s="353"/>
      <c r="AB202" s="68" t="str">
        <f t="shared" si="43"/>
        <v/>
      </c>
      <c r="AC202" s="355"/>
      <c r="AD202" s="93" t="str">
        <f t="shared" si="44"/>
        <v/>
      </c>
      <c r="AE202" s="93" t="str">
        <f t="shared" si="45"/>
        <v/>
      </c>
      <c r="AF202" s="352"/>
      <c r="AG202" s="90" t="str">
        <f t="shared" si="50"/>
        <v/>
      </c>
      <c r="AH202" s="10"/>
    </row>
    <row r="203" spans="1:34" x14ac:dyDescent="0.2">
      <c r="A203" s="65" t="str">
        <f t="shared" si="55"/>
        <v/>
      </c>
      <c r="B203" s="345"/>
      <c r="C203" s="345"/>
      <c r="D203" s="346"/>
      <c r="E203" s="345"/>
      <c r="F203" s="345"/>
      <c r="G203" s="346"/>
      <c r="H203" s="347"/>
      <c r="I203" s="347"/>
      <c r="J203" s="232" t="str">
        <f t="shared" si="51"/>
        <v/>
      </c>
      <c r="K203" s="232" t="str">
        <f t="shared" si="52"/>
        <v/>
      </c>
      <c r="L203" s="232" t="str">
        <f t="shared" si="53"/>
        <v/>
      </c>
      <c r="M203" s="232" t="str">
        <f t="shared" si="54"/>
        <v/>
      </c>
      <c r="N203" s="348" t="s">
        <v>49</v>
      </c>
      <c r="O203" s="348" t="s">
        <v>49</v>
      </c>
      <c r="P203" s="348"/>
      <c r="Q203" s="348"/>
      <c r="R203" s="348"/>
      <c r="S203" s="348"/>
      <c r="T203" s="236" t="str">
        <f t="shared" si="46"/>
        <v/>
      </c>
      <c r="U203" s="236" t="str">
        <f t="shared" si="47"/>
        <v/>
      </c>
      <c r="V203" s="193" t="str">
        <f t="shared" si="48"/>
        <v/>
      </c>
      <c r="W203" s="354"/>
      <c r="X203" s="193" t="str">
        <f t="shared" si="49"/>
        <v/>
      </c>
      <c r="Y203" s="68" t="str">
        <f t="shared" si="41"/>
        <v/>
      </c>
      <c r="Z203" s="69" t="str">
        <f t="shared" si="42"/>
        <v/>
      </c>
      <c r="AA203" s="353"/>
      <c r="AB203" s="68" t="str">
        <f t="shared" si="43"/>
        <v/>
      </c>
      <c r="AC203" s="355"/>
      <c r="AD203" s="93" t="str">
        <f t="shared" si="44"/>
        <v/>
      </c>
      <c r="AE203" s="93" t="str">
        <f t="shared" si="45"/>
        <v/>
      </c>
      <c r="AF203" s="352"/>
      <c r="AG203" s="90" t="str">
        <f t="shared" si="50"/>
        <v/>
      </c>
      <c r="AH203" s="10"/>
    </row>
    <row r="204" spans="1:34" x14ac:dyDescent="0.2">
      <c r="A204" s="65" t="str">
        <f t="shared" si="55"/>
        <v/>
      </c>
      <c r="B204" s="345"/>
      <c r="C204" s="345"/>
      <c r="D204" s="346"/>
      <c r="E204" s="345"/>
      <c r="F204" s="345"/>
      <c r="G204" s="346"/>
      <c r="H204" s="347"/>
      <c r="I204" s="347"/>
      <c r="J204" s="232" t="str">
        <f t="shared" si="51"/>
        <v/>
      </c>
      <c r="K204" s="232" t="str">
        <f t="shared" si="52"/>
        <v/>
      </c>
      <c r="L204" s="232" t="str">
        <f t="shared" si="53"/>
        <v/>
      </c>
      <c r="M204" s="232" t="str">
        <f t="shared" si="54"/>
        <v/>
      </c>
      <c r="N204" s="348" t="s">
        <v>49</v>
      </c>
      <c r="O204" s="348" t="s">
        <v>49</v>
      </c>
      <c r="P204" s="348"/>
      <c r="Q204" s="348"/>
      <c r="R204" s="348"/>
      <c r="S204" s="348"/>
      <c r="T204" s="236" t="str">
        <f t="shared" si="46"/>
        <v/>
      </c>
      <c r="U204" s="236" t="str">
        <f t="shared" si="47"/>
        <v/>
      </c>
      <c r="V204" s="193" t="str">
        <f t="shared" si="48"/>
        <v/>
      </c>
      <c r="W204" s="354"/>
      <c r="X204" s="193" t="str">
        <f t="shared" si="49"/>
        <v/>
      </c>
      <c r="Y204" s="68" t="str">
        <f t="shared" si="41"/>
        <v/>
      </c>
      <c r="Z204" s="69" t="str">
        <f t="shared" si="42"/>
        <v/>
      </c>
      <c r="AA204" s="353"/>
      <c r="AB204" s="68" t="str">
        <f t="shared" si="43"/>
        <v/>
      </c>
      <c r="AC204" s="355"/>
      <c r="AD204" s="93" t="str">
        <f t="shared" si="44"/>
        <v/>
      </c>
      <c r="AE204" s="93" t="str">
        <f t="shared" si="45"/>
        <v/>
      </c>
      <c r="AF204" s="352"/>
      <c r="AG204" s="90" t="str">
        <f t="shared" si="50"/>
        <v/>
      </c>
      <c r="AH204" s="10"/>
    </row>
    <row r="205" spans="1:34" x14ac:dyDescent="0.2">
      <c r="A205" s="65" t="str">
        <f t="shared" si="55"/>
        <v/>
      </c>
      <c r="B205" s="345"/>
      <c r="C205" s="345"/>
      <c r="D205" s="346"/>
      <c r="E205" s="345"/>
      <c r="F205" s="345"/>
      <c r="G205" s="346"/>
      <c r="H205" s="347"/>
      <c r="I205" s="347"/>
      <c r="J205" s="232" t="str">
        <f t="shared" si="51"/>
        <v/>
      </c>
      <c r="K205" s="232" t="str">
        <f t="shared" si="52"/>
        <v/>
      </c>
      <c r="L205" s="232" t="str">
        <f t="shared" si="53"/>
        <v/>
      </c>
      <c r="M205" s="232" t="str">
        <f t="shared" si="54"/>
        <v/>
      </c>
      <c r="N205" s="348" t="s">
        <v>49</v>
      </c>
      <c r="O205" s="348" t="s">
        <v>49</v>
      </c>
      <c r="P205" s="348"/>
      <c r="Q205" s="348"/>
      <c r="R205" s="348"/>
      <c r="S205" s="348"/>
      <c r="T205" s="236" t="str">
        <f t="shared" si="46"/>
        <v/>
      </c>
      <c r="U205" s="236" t="str">
        <f t="shared" si="47"/>
        <v/>
      </c>
      <c r="V205" s="193" t="str">
        <f t="shared" si="48"/>
        <v/>
      </c>
      <c r="W205" s="354"/>
      <c r="X205" s="193" t="str">
        <f t="shared" si="49"/>
        <v/>
      </c>
      <c r="Y205" s="68" t="str">
        <f t="shared" si="41"/>
        <v/>
      </c>
      <c r="Z205" s="69" t="str">
        <f t="shared" si="42"/>
        <v/>
      </c>
      <c r="AA205" s="353"/>
      <c r="AB205" s="68" t="str">
        <f t="shared" si="43"/>
        <v/>
      </c>
      <c r="AC205" s="355"/>
      <c r="AD205" s="93" t="str">
        <f t="shared" si="44"/>
        <v/>
      </c>
      <c r="AE205" s="93" t="str">
        <f t="shared" si="45"/>
        <v/>
      </c>
      <c r="AF205" s="352"/>
      <c r="AG205" s="90" t="str">
        <f t="shared" si="50"/>
        <v/>
      </c>
      <c r="AH205" s="10"/>
    </row>
    <row r="206" spans="1:34" x14ac:dyDescent="0.2">
      <c r="A206" s="65" t="str">
        <f t="shared" si="55"/>
        <v/>
      </c>
      <c r="B206" s="345"/>
      <c r="C206" s="345"/>
      <c r="D206" s="346"/>
      <c r="E206" s="345"/>
      <c r="F206" s="345"/>
      <c r="G206" s="346"/>
      <c r="H206" s="347"/>
      <c r="I206" s="347"/>
      <c r="J206" s="232" t="str">
        <f t="shared" si="51"/>
        <v/>
      </c>
      <c r="K206" s="232" t="str">
        <f t="shared" si="52"/>
        <v/>
      </c>
      <c r="L206" s="232" t="str">
        <f t="shared" si="53"/>
        <v/>
      </c>
      <c r="M206" s="232" t="str">
        <f t="shared" si="54"/>
        <v/>
      </c>
      <c r="N206" s="348" t="s">
        <v>49</v>
      </c>
      <c r="O206" s="348" t="s">
        <v>49</v>
      </c>
      <c r="P206" s="348"/>
      <c r="Q206" s="348"/>
      <c r="R206" s="348"/>
      <c r="S206" s="348"/>
      <c r="T206" s="236" t="str">
        <f t="shared" si="46"/>
        <v/>
      </c>
      <c r="U206" s="236" t="str">
        <f t="shared" si="47"/>
        <v/>
      </c>
      <c r="V206" s="193" t="str">
        <f t="shared" si="48"/>
        <v/>
      </c>
      <c r="W206" s="354"/>
      <c r="X206" s="193" t="str">
        <f t="shared" si="49"/>
        <v/>
      </c>
      <c r="Y206" s="68" t="str">
        <f t="shared" si="41"/>
        <v/>
      </c>
      <c r="Z206" s="69" t="str">
        <f t="shared" si="42"/>
        <v/>
      </c>
      <c r="AA206" s="353"/>
      <c r="AB206" s="68" t="str">
        <f t="shared" si="43"/>
        <v/>
      </c>
      <c r="AC206" s="355"/>
      <c r="AD206" s="93" t="str">
        <f t="shared" si="44"/>
        <v/>
      </c>
      <c r="AE206" s="93" t="str">
        <f t="shared" si="45"/>
        <v/>
      </c>
      <c r="AF206" s="352"/>
      <c r="AG206" s="90" t="str">
        <f t="shared" si="50"/>
        <v/>
      </c>
      <c r="AH206" s="10"/>
    </row>
    <row r="207" spans="1:34" x14ac:dyDescent="0.2">
      <c r="A207" s="65" t="str">
        <f t="shared" si="55"/>
        <v/>
      </c>
      <c r="B207" s="345"/>
      <c r="C207" s="345"/>
      <c r="D207" s="346"/>
      <c r="E207" s="345"/>
      <c r="F207" s="345"/>
      <c r="G207" s="346"/>
      <c r="H207" s="347"/>
      <c r="I207" s="347"/>
      <c r="J207" s="232" t="str">
        <f t="shared" si="51"/>
        <v/>
      </c>
      <c r="K207" s="232" t="str">
        <f t="shared" si="52"/>
        <v/>
      </c>
      <c r="L207" s="232" t="str">
        <f t="shared" si="53"/>
        <v/>
      </c>
      <c r="M207" s="232" t="str">
        <f t="shared" si="54"/>
        <v/>
      </c>
      <c r="N207" s="348" t="s">
        <v>49</v>
      </c>
      <c r="O207" s="348" t="s">
        <v>49</v>
      </c>
      <c r="P207" s="348"/>
      <c r="Q207" s="348"/>
      <c r="R207" s="348"/>
      <c r="S207" s="348"/>
      <c r="T207" s="236" t="str">
        <f t="shared" si="46"/>
        <v/>
      </c>
      <c r="U207" s="236" t="str">
        <f t="shared" si="47"/>
        <v/>
      </c>
      <c r="V207" s="193" t="str">
        <f t="shared" si="48"/>
        <v/>
      </c>
      <c r="W207" s="354"/>
      <c r="X207" s="193" t="str">
        <f t="shared" si="49"/>
        <v/>
      </c>
      <c r="Y207" s="68" t="str">
        <f t="shared" ref="Y207:Y264" si="56">IF(C207="","",V207+X207)</f>
        <v/>
      </c>
      <c r="Z207" s="69" t="str">
        <f t="shared" ref="Z207:Z264" si="57">IF(C207="","",Y207/T207)</f>
        <v/>
      </c>
      <c r="AA207" s="353"/>
      <c r="AB207" s="68" t="str">
        <f t="shared" ref="AB207:AB264" si="58">IF(C207="","",IF(AA207="","",Y207-AA207))</f>
        <v/>
      </c>
      <c r="AC207" s="355"/>
      <c r="AD207" s="93" t="str">
        <f t="shared" ref="AD207:AD264" si="59">IF(C207="","",Y207+AC207)</f>
        <v/>
      </c>
      <c r="AE207" s="93" t="str">
        <f t="shared" ref="AE207:AE264" si="60">IF(C207="","",IF(AA207="","",AD207-AA207))</f>
        <v/>
      </c>
      <c r="AF207" s="352"/>
      <c r="AG207" s="90" t="str">
        <f t="shared" si="50"/>
        <v/>
      </c>
      <c r="AH207" s="10"/>
    </row>
    <row r="208" spans="1:34" x14ac:dyDescent="0.2">
      <c r="A208" s="65" t="str">
        <f t="shared" si="55"/>
        <v/>
      </c>
      <c r="B208" s="345"/>
      <c r="C208" s="345"/>
      <c r="D208" s="346"/>
      <c r="E208" s="345"/>
      <c r="F208" s="345"/>
      <c r="G208" s="346"/>
      <c r="H208" s="347"/>
      <c r="I208" s="347"/>
      <c r="J208" s="232" t="str">
        <f t="shared" si="51"/>
        <v/>
      </c>
      <c r="K208" s="232" t="str">
        <f t="shared" si="52"/>
        <v/>
      </c>
      <c r="L208" s="232" t="str">
        <f t="shared" si="53"/>
        <v/>
      </c>
      <c r="M208" s="232" t="str">
        <f t="shared" si="54"/>
        <v/>
      </c>
      <c r="N208" s="348" t="s">
        <v>49</v>
      </c>
      <c r="O208" s="348" t="s">
        <v>49</v>
      </c>
      <c r="P208" s="348"/>
      <c r="Q208" s="348"/>
      <c r="R208" s="348"/>
      <c r="S208" s="348"/>
      <c r="T208" s="236" t="str">
        <f t="shared" ref="T208:T264" si="61">IF($C208="","",SUM(N208:S208))</f>
        <v/>
      </c>
      <c r="U208" s="236" t="str">
        <f t="shared" ref="U208:U264" si="62">IF(C208="","",IF(G208="",T208,VLOOKUP($G208,$U$3:$V$9,2,0)*$T208))</f>
        <v/>
      </c>
      <c r="V208" s="193" t="str">
        <f t="shared" ref="V208:V264" si="63">IF($C208="","",($Y$3*$Y$4)/$U$11*$U208)</f>
        <v/>
      </c>
      <c r="W208" s="354"/>
      <c r="X208" s="193" t="str">
        <f t="shared" ref="X208:X264" si="64">IF($C208="","",($Y$3*$Y$5)*($W208/$W$11)*($U208/$X$8))</f>
        <v/>
      </c>
      <c r="Y208" s="68" t="str">
        <f t="shared" si="56"/>
        <v/>
      </c>
      <c r="Z208" s="69" t="str">
        <f t="shared" si="57"/>
        <v/>
      </c>
      <c r="AA208" s="353"/>
      <c r="AB208" s="68" t="str">
        <f t="shared" si="58"/>
        <v/>
      </c>
      <c r="AC208" s="355"/>
      <c r="AD208" s="93" t="str">
        <f t="shared" si="59"/>
        <v/>
      </c>
      <c r="AE208" s="93" t="str">
        <f t="shared" si="60"/>
        <v/>
      </c>
      <c r="AF208" s="352"/>
      <c r="AG208" s="90" t="str">
        <f t="shared" ref="AG208:AG264" si="65">IF(AD208="","",AD208*(1-AF208))</f>
        <v/>
      </c>
      <c r="AH208" s="10"/>
    </row>
    <row r="209" spans="1:34" x14ac:dyDescent="0.2">
      <c r="A209" s="65" t="str">
        <f t="shared" si="55"/>
        <v/>
      </c>
      <c r="B209" s="345"/>
      <c r="C209" s="345"/>
      <c r="D209" s="346"/>
      <c r="E209" s="345"/>
      <c r="F209" s="345"/>
      <c r="G209" s="346"/>
      <c r="H209" s="347"/>
      <c r="I209" s="347"/>
      <c r="J209" s="232" t="str">
        <f t="shared" si="51"/>
        <v/>
      </c>
      <c r="K209" s="232" t="str">
        <f t="shared" si="52"/>
        <v/>
      </c>
      <c r="L209" s="232" t="str">
        <f t="shared" si="53"/>
        <v/>
      </c>
      <c r="M209" s="232" t="str">
        <f t="shared" si="54"/>
        <v/>
      </c>
      <c r="N209" s="348" t="s">
        <v>49</v>
      </c>
      <c r="O209" s="348" t="s">
        <v>49</v>
      </c>
      <c r="P209" s="348"/>
      <c r="Q209" s="348"/>
      <c r="R209" s="348"/>
      <c r="S209" s="348"/>
      <c r="T209" s="236" t="str">
        <f t="shared" si="61"/>
        <v/>
      </c>
      <c r="U209" s="236" t="str">
        <f t="shared" si="62"/>
        <v/>
      </c>
      <c r="V209" s="193" t="str">
        <f t="shared" si="63"/>
        <v/>
      </c>
      <c r="W209" s="354"/>
      <c r="X209" s="193" t="str">
        <f t="shared" si="64"/>
        <v/>
      </c>
      <c r="Y209" s="68" t="str">
        <f t="shared" si="56"/>
        <v/>
      </c>
      <c r="Z209" s="69" t="str">
        <f t="shared" si="57"/>
        <v/>
      </c>
      <c r="AA209" s="353"/>
      <c r="AB209" s="68" t="str">
        <f t="shared" si="58"/>
        <v/>
      </c>
      <c r="AC209" s="355"/>
      <c r="AD209" s="93" t="str">
        <f t="shared" si="59"/>
        <v/>
      </c>
      <c r="AE209" s="93" t="str">
        <f t="shared" si="60"/>
        <v/>
      </c>
      <c r="AF209" s="352"/>
      <c r="AG209" s="90" t="str">
        <f t="shared" si="65"/>
        <v/>
      </c>
      <c r="AH209" s="10"/>
    </row>
    <row r="210" spans="1:34" x14ac:dyDescent="0.2">
      <c r="A210" s="65" t="str">
        <f t="shared" si="55"/>
        <v/>
      </c>
      <c r="B210" s="345"/>
      <c r="C210" s="345"/>
      <c r="D210" s="346"/>
      <c r="E210" s="345"/>
      <c r="F210" s="345"/>
      <c r="G210" s="346"/>
      <c r="H210" s="347"/>
      <c r="I210" s="347"/>
      <c r="J210" s="232" t="str">
        <f t="shared" si="51"/>
        <v/>
      </c>
      <c r="K210" s="232" t="str">
        <f t="shared" si="52"/>
        <v/>
      </c>
      <c r="L210" s="232" t="str">
        <f t="shared" si="53"/>
        <v/>
      </c>
      <c r="M210" s="232" t="str">
        <f t="shared" si="54"/>
        <v/>
      </c>
      <c r="N210" s="348" t="s">
        <v>49</v>
      </c>
      <c r="O210" s="348" t="s">
        <v>49</v>
      </c>
      <c r="P210" s="348"/>
      <c r="Q210" s="348"/>
      <c r="R210" s="348"/>
      <c r="S210" s="348"/>
      <c r="T210" s="236" t="str">
        <f t="shared" si="61"/>
        <v/>
      </c>
      <c r="U210" s="236" t="str">
        <f t="shared" si="62"/>
        <v/>
      </c>
      <c r="V210" s="193" t="str">
        <f t="shared" si="63"/>
        <v/>
      </c>
      <c r="W210" s="354"/>
      <c r="X210" s="193" t="str">
        <f t="shared" si="64"/>
        <v/>
      </c>
      <c r="Y210" s="68" t="str">
        <f t="shared" si="56"/>
        <v/>
      </c>
      <c r="Z210" s="69" t="str">
        <f t="shared" si="57"/>
        <v/>
      </c>
      <c r="AA210" s="353"/>
      <c r="AB210" s="68" t="str">
        <f t="shared" si="58"/>
        <v/>
      </c>
      <c r="AC210" s="355"/>
      <c r="AD210" s="93" t="str">
        <f t="shared" si="59"/>
        <v/>
      </c>
      <c r="AE210" s="93" t="str">
        <f t="shared" si="60"/>
        <v/>
      </c>
      <c r="AF210" s="352"/>
      <c r="AG210" s="90" t="str">
        <f t="shared" si="65"/>
        <v/>
      </c>
      <c r="AH210" s="10"/>
    </row>
    <row r="211" spans="1:34" x14ac:dyDescent="0.2">
      <c r="A211" s="65" t="str">
        <f t="shared" si="55"/>
        <v/>
      </c>
      <c r="B211" s="345"/>
      <c r="C211" s="345"/>
      <c r="D211" s="346"/>
      <c r="E211" s="345"/>
      <c r="F211" s="345"/>
      <c r="G211" s="346"/>
      <c r="H211" s="347"/>
      <c r="I211" s="347"/>
      <c r="J211" s="232" t="str">
        <f t="shared" si="51"/>
        <v/>
      </c>
      <c r="K211" s="232" t="str">
        <f t="shared" si="52"/>
        <v/>
      </c>
      <c r="L211" s="232" t="str">
        <f t="shared" si="53"/>
        <v/>
      </c>
      <c r="M211" s="232" t="str">
        <f t="shared" si="54"/>
        <v/>
      </c>
      <c r="N211" s="348" t="s">
        <v>49</v>
      </c>
      <c r="O211" s="348" t="s">
        <v>49</v>
      </c>
      <c r="P211" s="348"/>
      <c r="Q211" s="348"/>
      <c r="R211" s="348"/>
      <c r="S211" s="348"/>
      <c r="T211" s="236" t="str">
        <f t="shared" si="61"/>
        <v/>
      </c>
      <c r="U211" s="236" t="str">
        <f t="shared" si="62"/>
        <v/>
      </c>
      <c r="V211" s="193" t="str">
        <f t="shared" si="63"/>
        <v/>
      </c>
      <c r="W211" s="354"/>
      <c r="X211" s="193" t="str">
        <f t="shared" si="64"/>
        <v/>
      </c>
      <c r="Y211" s="68" t="str">
        <f t="shared" si="56"/>
        <v/>
      </c>
      <c r="Z211" s="69" t="str">
        <f t="shared" si="57"/>
        <v/>
      </c>
      <c r="AA211" s="353"/>
      <c r="AB211" s="68" t="str">
        <f t="shared" si="58"/>
        <v/>
      </c>
      <c r="AC211" s="355"/>
      <c r="AD211" s="93" t="str">
        <f t="shared" si="59"/>
        <v/>
      </c>
      <c r="AE211" s="93" t="str">
        <f t="shared" si="60"/>
        <v/>
      </c>
      <c r="AF211" s="352"/>
      <c r="AG211" s="90" t="str">
        <f t="shared" si="65"/>
        <v/>
      </c>
      <c r="AH211" s="10"/>
    </row>
    <row r="212" spans="1:34" x14ac:dyDescent="0.2">
      <c r="A212" s="65" t="str">
        <f t="shared" si="55"/>
        <v/>
      </c>
      <c r="B212" s="345"/>
      <c r="C212" s="345"/>
      <c r="D212" s="346"/>
      <c r="E212" s="345"/>
      <c r="F212" s="345"/>
      <c r="G212" s="346"/>
      <c r="H212" s="347"/>
      <c r="I212" s="347"/>
      <c r="J212" s="232" t="str">
        <f t="shared" si="51"/>
        <v/>
      </c>
      <c r="K212" s="232" t="str">
        <f t="shared" si="52"/>
        <v/>
      </c>
      <c r="L212" s="232" t="str">
        <f t="shared" si="53"/>
        <v/>
      </c>
      <c r="M212" s="232" t="str">
        <f t="shared" si="54"/>
        <v/>
      </c>
      <c r="N212" s="348" t="s">
        <v>49</v>
      </c>
      <c r="O212" s="348" t="s">
        <v>49</v>
      </c>
      <c r="P212" s="348"/>
      <c r="Q212" s="348"/>
      <c r="R212" s="348"/>
      <c r="S212" s="348"/>
      <c r="T212" s="236" t="str">
        <f t="shared" si="61"/>
        <v/>
      </c>
      <c r="U212" s="236" t="str">
        <f t="shared" si="62"/>
        <v/>
      </c>
      <c r="V212" s="193" t="str">
        <f t="shared" si="63"/>
        <v/>
      </c>
      <c r="W212" s="354"/>
      <c r="X212" s="193" t="str">
        <f t="shared" si="64"/>
        <v/>
      </c>
      <c r="Y212" s="68" t="str">
        <f t="shared" si="56"/>
        <v/>
      </c>
      <c r="Z212" s="69" t="str">
        <f t="shared" si="57"/>
        <v/>
      </c>
      <c r="AA212" s="353"/>
      <c r="AB212" s="68" t="str">
        <f t="shared" si="58"/>
        <v/>
      </c>
      <c r="AC212" s="355"/>
      <c r="AD212" s="93" t="str">
        <f t="shared" si="59"/>
        <v/>
      </c>
      <c r="AE212" s="93" t="str">
        <f t="shared" si="60"/>
        <v/>
      </c>
      <c r="AF212" s="352"/>
      <c r="AG212" s="90" t="str">
        <f t="shared" si="65"/>
        <v/>
      </c>
      <c r="AH212" s="10"/>
    </row>
    <row r="213" spans="1:34" x14ac:dyDescent="0.2">
      <c r="A213" s="65" t="str">
        <f t="shared" si="55"/>
        <v/>
      </c>
      <c r="B213" s="345"/>
      <c r="C213" s="345"/>
      <c r="D213" s="346"/>
      <c r="E213" s="345"/>
      <c r="F213" s="345"/>
      <c r="G213" s="346"/>
      <c r="H213" s="347"/>
      <c r="I213" s="347"/>
      <c r="J213" s="232" t="str">
        <f t="shared" si="51"/>
        <v/>
      </c>
      <c r="K213" s="232" t="str">
        <f t="shared" si="52"/>
        <v/>
      </c>
      <c r="L213" s="232" t="str">
        <f t="shared" si="53"/>
        <v/>
      </c>
      <c r="M213" s="232" t="str">
        <f t="shared" si="54"/>
        <v/>
      </c>
      <c r="N213" s="348" t="s">
        <v>49</v>
      </c>
      <c r="O213" s="348" t="s">
        <v>49</v>
      </c>
      <c r="P213" s="348"/>
      <c r="Q213" s="348"/>
      <c r="R213" s="348"/>
      <c r="S213" s="348"/>
      <c r="T213" s="236" t="str">
        <f t="shared" si="61"/>
        <v/>
      </c>
      <c r="U213" s="236" t="str">
        <f t="shared" si="62"/>
        <v/>
      </c>
      <c r="V213" s="193" t="str">
        <f t="shared" si="63"/>
        <v/>
      </c>
      <c r="W213" s="354"/>
      <c r="X213" s="193" t="str">
        <f t="shared" si="64"/>
        <v/>
      </c>
      <c r="Y213" s="68" t="str">
        <f t="shared" si="56"/>
        <v/>
      </c>
      <c r="Z213" s="69" t="str">
        <f t="shared" si="57"/>
        <v/>
      </c>
      <c r="AA213" s="353"/>
      <c r="AB213" s="68" t="str">
        <f t="shared" si="58"/>
        <v/>
      </c>
      <c r="AC213" s="355"/>
      <c r="AD213" s="93" t="str">
        <f t="shared" si="59"/>
        <v/>
      </c>
      <c r="AE213" s="93" t="str">
        <f t="shared" si="60"/>
        <v/>
      </c>
      <c r="AF213" s="352"/>
      <c r="AG213" s="90" t="str">
        <f t="shared" si="65"/>
        <v/>
      </c>
      <c r="AH213" s="10"/>
    </row>
    <row r="214" spans="1:34" x14ac:dyDescent="0.2">
      <c r="A214" s="65" t="str">
        <f t="shared" si="55"/>
        <v/>
      </c>
      <c r="B214" s="345"/>
      <c r="C214" s="345"/>
      <c r="D214" s="346"/>
      <c r="E214" s="345"/>
      <c r="F214" s="345"/>
      <c r="G214" s="346"/>
      <c r="H214" s="347"/>
      <c r="I214" s="347"/>
      <c r="J214" s="232" t="str">
        <f t="shared" ref="J214:J264" si="66">IF(H214="","",DATEDIF(H214-1,$J$11,"Y"))</f>
        <v/>
      </c>
      <c r="K214" s="232" t="str">
        <f t="shared" ref="K214:K264" si="67">IF(H214="","",DATEDIF(H214-1,$J$11,"YM"))</f>
        <v/>
      </c>
      <c r="L214" s="232" t="str">
        <f t="shared" ref="L214:L264" si="68">IF(I214="","",DATEDIF(I214-1,$J$11,"Y"))</f>
        <v/>
      </c>
      <c r="M214" s="232" t="str">
        <f t="shared" ref="M214:M264" si="69">IF(I214="","",DATEDIF(I214-1,$J$11,"YM"))</f>
        <v/>
      </c>
      <c r="N214" s="348" t="s">
        <v>49</v>
      </c>
      <c r="O214" s="348" t="s">
        <v>49</v>
      </c>
      <c r="P214" s="348"/>
      <c r="Q214" s="348"/>
      <c r="R214" s="348"/>
      <c r="S214" s="348"/>
      <c r="T214" s="236" t="str">
        <f t="shared" si="61"/>
        <v/>
      </c>
      <c r="U214" s="236" t="str">
        <f t="shared" si="62"/>
        <v/>
      </c>
      <c r="V214" s="193" t="str">
        <f t="shared" si="63"/>
        <v/>
      </c>
      <c r="W214" s="354"/>
      <c r="X214" s="193" t="str">
        <f t="shared" si="64"/>
        <v/>
      </c>
      <c r="Y214" s="68" t="str">
        <f t="shared" si="56"/>
        <v/>
      </c>
      <c r="Z214" s="69" t="str">
        <f t="shared" si="57"/>
        <v/>
      </c>
      <c r="AA214" s="353"/>
      <c r="AB214" s="68" t="str">
        <f t="shared" si="58"/>
        <v/>
      </c>
      <c r="AC214" s="355"/>
      <c r="AD214" s="93" t="str">
        <f t="shared" si="59"/>
        <v/>
      </c>
      <c r="AE214" s="93" t="str">
        <f t="shared" si="60"/>
        <v/>
      </c>
      <c r="AF214" s="352"/>
      <c r="AG214" s="90" t="str">
        <f t="shared" si="65"/>
        <v/>
      </c>
      <c r="AH214" s="10"/>
    </row>
    <row r="215" spans="1:34" x14ac:dyDescent="0.2">
      <c r="A215" s="65" t="str">
        <f t="shared" si="55"/>
        <v/>
      </c>
      <c r="B215" s="345"/>
      <c r="C215" s="345"/>
      <c r="D215" s="346"/>
      <c r="E215" s="345"/>
      <c r="F215" s="345"/>
      <c r="G215" s="346"/>
      <c r="H215" s="347"/>
      <c r="I215" s="347"/>
      <c r="J215" s="232" t="str">
        <f t="shared" si="66"/>
        <v/>
      </c>
      <c r="K215" s="232" t="str">
        <f t="shared" si="67"/>
        <v/>
      </c>
      <c r="L215" s="232" t="str">
        <f t="shared" si="68"/>
        <v/>
      </c>
      <c r="M215" s="232" t="str">
        <f t="shared" si="69"/>
        <v/>
      </c>
      <c r="N215" s="348" t="s">
        <v>49</v>
      </c>
      <c r="O215" s="348" t="s">
        <v>49</v>
      </c>
      <c r="P215" s="348"/>
      <c r="Q215" s="348"/>
      <c r="R215" s="348"/>
      <c r="S215" s="348"/>
      <c r="T215" s="236" t="str">
        <f t="shared" si="61"/>
        <v/>
      </c>
      <c r="U215" s="236" t="str">
        <f t="shared" si="62"/>
        <v/>
      </c>
      <c r="V215" s="193" t="str">
        <f t="shared" si="63"/>
        <v/>
      </c>
      <c r="W215" s="354"/>
      <c r="X215" s="193" t="str">
        <f t="shared" si="64"/>
        <v/>
      </c>
      <c r="Y215" s="68" t="str">
        <f t="shared" si="56"/>
        <v/>
      </c>
      <c r="Z215" s="69" t="str">
        <f t="shared" si="57"/>
        <v/>
      </c>
      <c r="AA215" s="353"/>
      <c r="AB215" s="68" t="str">
        <f t="shared" si="58"/>
        <v/>
      </c>
      <c r="AC215" s="355"/>
      <c r="AD215" s="93" t="str">
        <f t="shared" si="59"/>
        <v/>
      </c>
      <c r="AE215" s="93" t="str">
        <f t="shared" si="60"/>
        <v/>
      </c>
      <c r="AF215" s="352"/>
      <c r="AG215" s="90" t="str">
        <f t="shared" si="65"/>
        <v/>
      </c>
      <c r="AH215" s="10"/>
    </row>
    <row r="216" spans="1:34" x14ac:dyDescent="0.2">
      <c r="A216" s="65" t="str">
        <f t="shared" si="55"/>
        <v/>
      </c>
      <c r="B216" s="345"/>
      <c r="C216" s="345"/>
      <c r="D216" s="346"/>
      <c r="E216" s="345"/>
      <c r="F216" s="345"/>
      <c r="G216" s="346"/>
      <c r="H216" s="347"/>
      <c r="I216" s="347"/>
      <c r="J216" s="232" t="str">
        <f t="shared" si="66"/>
        <v/>
      </c>
      <c r="K216" s="232" t="str">
        <f t="shared" si="67"/>
        <v/>
      </c>
      <c r="L216" s="232" t="str">
        <f t="shared" si="68"/>
        <v/>
      </c>
      <c r="M216" s="232" t="str">
        <f t="shared" si="69"/>
        <v/>
      </c>
      <c r="N216" s="348" t="s">
        <v>49</v>
      </c>
      <c r="O216" s="348" t="s">
        <v>49</v>
      </c>
      <c r="P216" s="348"/>
      <c r="Q216" s="348"/>
      <c r="R216" s="348"/>
      <c r="S216" s="348"/>
      <c r="T216" s="236" t="str">
        <f t="shared" si="61"/>
        <v/>
      </c>
      <c r="U216" s="236" t="str">
        <f t="shared" si="62"/>
        <v/>
      </c>
      <c r="V216" s="193" t="str">
        <f t="shared" si="63"/>
        <v/>
      </c>
      <c r="W216" s="354"/>
      <c r="X216" s="193" t="str">
        <f t="shared" si="64"/>
        <v/>
      </c>
      <c r="Y216" s="68" t="str">
        <f t="shared" si="56"/>
        <v/>
      </c>
      <c r="Z216" s="69" t="str">
        <f t="shared" si="57"/>
        <v/>
      </c>
      <c r="AA216" s="353"/>
      <c r="AB216" s="68" t="str">
        <f t="shared" si="58"/>
        <v/>
      </c>
      <c r="AC216" s="355"/>
      <c r="AD216" s="93" t="str">
        <f t="shared" si="59"/>
        <v/>
      </c>
      <c r="AE216" s="93" t="str">
        <f t="shared" si="60"/>
        <v/>
      </c>
      <c r="AF216" s="352"/>
      <c r="AG216" s="90" t="str">
        <f t="shared" si="65"/>
        <v/>
      </c>
      <c r="AH216" s="10"/>
    </row>
    <row r="217" spans="1:34" x14ac:dyDescent="0.2">
      <c r="A217" s="65" t="str">
        <f t="shared" si="55"/>
        <v/>
      </c>
      <c r="B217" s="345"/>
      <c r="C217" s="345"/>
      <c r="D217" s="346"/>
      <c r="E217" s="345"/>
      <c r="F217" s="345"/>
      <c r="G217" s="346"/>
      <c r="H217" s="347"/>
      <c r="I217" s="347"/>
      <c r="J217" s="232" t="str">
        <f t="shared" si="66"/>
        <v/>
      </c>
      <c r="K217" s="232" t="str">
        <f t="shared" si="67"/>
        <v/>
      </c>
      <c r="L217" s="232" t="str">
        <f t="shared" si="68"/>
        <v/>
      </c>
      <c r="M217" s="232" t="str">
        <f t="shared" si="69"/>
        <v/>
      </c>
      <c r="N217" s="348" t="s">
        <v>49</v>
      </c>
      <c r="O217" s="348" t="s">
        <v>49</v>
      </c>
      <c r="P217" s="348"/>
      <c r="Q217" s="348"/>
      <c r="R217" s="348"/>
      <c r="S217" s="348"/>
      <c r="T217" s="236" t="str">
        <f t="shared" si="61"/>
        <v/>
      </c>
      <c r="U217" s="236" t="str">
        <f t="shared" si="62"/>
        <v/>
      </c>
      <c r="V217" s="193" t="str">
        <f t="shared" si="63"/>
        <v/>
      </c>
      <c r="W217" s="354"/>
      <c r="X217" s="193" t="str">
        <f t="shared" si="64"/>
        <v/>
      </c>
      <c r="Y217" s="68" t="str">
        <f t="shared" si="56"/>
        <v/>
      </c>
      <c r="Z217" s="69" t="str">
        <f t="shared" si="57"/>
        <v/>
      </c>
      <c r="AA217" s="353"/>
      <c r="AB217" s="68" t="str">
        <f t="shared" si="58"/>
        <v/>
      </c>
      <c r="AC217" s="355"/>
      <c r="AD217" s="93" t="str">
        <f t="shared" si="59"/>
        <v/>
      </c>
      <c r="AE217" s="93" t="str">
        <f t="shared" si="60"/>
        <v/>
      </c>
      <c r="AF217" s="352"/>
      <c r="AG217" s="90" t="str">
        <f t="shared" si="65"/>
        <v/>
      </c>
      <c r="AH217" s="10"/>
    </row>
    <row r="218" spans="1:34" x14ac:dyDescent="0.2">
      <c r="A218" s="65" t="str">
        <f t="shared" si="55"/>
        <v/>
      </c>
      <c r="B218" s="345"/>
      <c r="C218" s="345"/>
      <c r="D218" s="346"/>
      <c r="E218" s="345"/>
      <c r="F218" s="345"/>
      <c r="G218" s="346"/>
      <c r="H218" s="347"/>
      <c r="I218" s="347"/>
      <c r="J218" s="232" t="str">
        <f t="shared" si="66"/>
        <v/>
      </c>
      <c r="K218" s="232" t="str">
        <f t="shared" si="67"/>
        <v/>
      </c>
      <c r="L218" s="232" t="str">
        <f t="shared" si="68"/>
        <v/>
      </c>
      <c r="M218" s="232" t="str">
        <f t="shared" si="69"/>
        <v/>
      </c>
      <c r="N218" s="348" t="s">
        <v>49</v>
      </c>
      <c r="O218" s="348" t="s">
        <v>49</v>
      </c>
      <c r="P218" s="348"/>
      <c r="Q218" s="348"/>
      <c r="R218" s="348"/>
      <c r="S218" s="348"/>
      <c r="T218" s="236" t="str">
        <f t="shared" si="61"/>
        <v/>
      </c>
      <c r="U218" s="236" t="str">
        <f t="shared" si="62"/>
        <v/>
      </c>
      <c r="V218" s="193" t="str">
        <f t="shared" si="63"/>
        <v/>
      </c>
      <c r="W218" s="354"/>
      <c r="X218" s="193" t="str">
        <f t="shared" si="64"/>
        <v/>
      </c>
      <c r="Y218" s="68" t="str">
        <f t="shared" si="56"/>
        <v/>
      </c>
      <c r="Z218" s="69" t="str">
        <f t="shared" si="57"/>
        <v/>
      </c>
      <c r="AA218" s="353"/>
      <c r="AB218" s="68" t="str">
        <f t="shared" si="58"/>
        <v/>
      </c>
      <c r="AC218" s="355"/>
      <c r="AD218" s="93" t="str">
        <f t="shared" si="59"/>
        <v/>
      </c>
      <c r="AE218" s="93" t="str">
        <f t="shared" si="60"/>
        <v/>
      </c>
      <c r="AF218" s="352"/>
      <c r="AG218" s="90" t="str">
        <f t="shared" si="65"/>
        <v/>
      </c>
      <c r="AH218" s="10"/>
    </row>
    <row r="219" spans="1:34" x14ac:dyDescent="0.2">
      <c r="A219" s="65" t="str">
        <f t="shared" si="55"/>
        <v/>
      </c>
      <c r="B219" s="345"/>
      <c r="C219" s="345"/>
      <c r="D219" s="346"/>
      <c r="E219" s="345"/>
      <c r="F219" s="345"/>
      <c r="G219" s="346"/>
      <c r="H219" s="347"/>
      <c r="I219" s="347"/>
      <c r="J219" s="232" t="str">
        <f t="shared" si="66"/>
        <v/>
      </c>
      <c r="K219" s="232" t="str">
        <f t="shared" si="67"/>
        <v/>
      </c>
      <c r="L219" s="232" t="str">
        <f t="shared" si="68"/>
        <v/>
      </c>
      <c r="M219" s="232" t="str">
        <f t="shared" si="69"/>
        <v/>
      </c>
      <c r="N219" s="348" t="s">
        <v>49</v>
      </c>
      <c r="O219" s="348" t="s">
        <v>49</v>
      </c>
      <c r="P219" s="348"/>
      <c r="Q219" s="348"/>
      <c r="R219" s="348"/>
      <c r="S219" s="348"/>
      <c r="T219" s="236" t="str">
        <f t="shared" si="61"/>
        <v/>
      </c>
      <c r="U219" s="236" t="str">
        <f t="shared" si="62"/>
        <v/>
      </c>
      <c r="V219" s="193" t="str">
        <f t="shared" si="63"/>
        <v/>
      </c>
      <c r="W219" s="354"/>
      <c r="X219" s="193" t="str">
        <f t="shared" si="64"/>
        <v/>
      </c>
      <c r="Y219" s="68" t="str">
        <f t="shared" si="56"/>
        <v/>
      </c>
      <c r="Z219" s="69" t="str">
        <f t="shared" si="57"/>
        <v/>
      </c>
      <c r="AA219" s="353"/>
      <c r="AB219" s="68" t="str">
        <f t="shared" si="58"/>
        <v/>
      </c>
      <c r="AC219" s="355"/>
      <c r="AD219" s="93" t="str">
        <f t="shared" si="59"/>
        <v/>
      </c>
      <c r="AE219" s="93" t="str">
        <f t="shared" si="60"/>
        <v/>
      </c>
      <c r="AF219" s="352"/>
      <c r="AG219" s="90" t="str">
        <f t="shared" si="65"/>
        <v/>
      </c>
      <c r="AH219" s="10"/>
    </row>
    <row r="220" spans="1:34" x14ac:dyDescent="0.2">
      <c r="A220" s="65" t="str">
        <f t="shared" si="55"/>
        <v/>
      </c>
      <c r="B220" s="345"/>
      <c r="C220" s="345"/>
      <c r="D220" s="346"/>
      <c r="E220" s="345"/>
      <c r="F220" s="345"/>
      <c r="G220" s="346"/>
      <c r="H220" s="347"/>
      <c r="I220" s="347"/>
      <c r="J220" s="232" t="str">
        <f t="shared" si="66"/>
        <v/>
      </c>
      <c r="K220" s="232" t="str">
        <f t="shared" si="67"/>
        <v/>
      </c>
      <c r="L220" s="232" t="str">
        <f t="shared" si="68"/>
        <v/>
      </c>
      <c r="M220" s="232" t="str">
        <f t="shared" si="69"/>
        <v/>
      </c>
      <c r="N220" s="348" t="s">
        <v>49</v>
      </c>
      <c r="O220" s="348" t="s">
        <v>49</v>
      </c>
      <c r="P220" s="348"/>
      <c r="Q220" s="348"/>
      <c r="R220" s="348"/>
      <c r="S220" s="348"/>
      <c r="T220" s="236" t="str">
        <f t="shared" si="61"/>
        <v/>
      </c>
      <c r="U220" s="236" t="str">
        <f t="shared" si="62"/>
        <v/>
      </c>
      <c r="V220" s="193" t="str">
        <f t="shared" si="63"/>
        <v/>
      </c>
      <c r="W220" s="354"/>
      <c r="X220" s="193" t="str">
        <f t="shared" si="64"/>
        <v/>
      </c>
      <c r="Y220" s="68" t="str">
        <f t="shared" si="56"/>
        <v/>
      </c>
      <c r="Z220" s="69" t="str">
        <f t="shared" si="57"/>
        <v/>
      </c>
      <c r="AA220" s="353"/>
      <c r="AB220" s="68" t="str">
        <f t="shared" si="58"/>
        <v/>
      </c>
      <c r="AC220" s="355"/>
      <c r="AD220" s="93" t="str">
        <f t="shared" si="59"/>
        <v/>
      </c>
      <c r="AE220" s="93" t="str">
        <f t="shared" si="60"/>
        <v/>
      </c>
      <c r="AF220" s="352"/>
      <c r="AG220" s="90" t="str">
        <f t="shared" si="65"/>
        <v/>
      </c>
      <c r="AH220" s="10"/>
    </row>
    <row r="221" spans="1:34" x14ac:dyDescent="0.2">
      <c r="A221" s="65" t="str">
        <f t="shared" si="55"/>
        <v/>
      </c>
      <c r="B221" s="345"/>
      <c r="C221" s="345"/>
      <c r="D221" s="346"/>
      <c r="E221" s="345"/>
      <c r="F221" s="345"/>
      <c r="G221" s="346"/>
      <c r="H221" s="347"/>
      <c r="I221" s="347"/>
      <c r="J221" s="232" t="str">
        <f t="shared" si="66"/>
        <v/>
      </c>
      <c r="K221" s="232" t="str">
        <f t="shared" si="67"/>
        <v/>
      </c>
      <c r="L221" s="232" t="str">
        <f t="shared" si="68"/>
        <v/>
      </c>
      <c r="M221" s="232" t="str">
        <f t="shared" si="69"/>
        <v/>
      </c>
      <c r="N221" s="348" t="s">
        <v>49</v>
      </c>
      <c r="O221" s="348" t="s">
        <v>49</v>
      </c>
      <c r="P221" s="348"/>
      <c r="Q221" s="348"/>
      <c r="R221" s="348"/>
      <c r="S221" s="348"/>
      <c r="T221" s="236" t="str">
        <f t="shared" si="61"/>
        <v/>
      </c>
      <c r="U221" s="236" t="str">
        <f t="shared" si="62"/>
        <v/>
      </c>
      <c r="V221" s="193" t="str">
        <f t="shared" si="63"/>
        <v/>
      </c>
      <c r="W221" s="354"/>
      <c r="X221" s="193" t="str">
        <f t="shared" si="64"/>
        <v/>
      </c>
      <c r="Y221" s="68" t="str">
        <f t="shared" si="56"/>
        <v/>
      </c>
      <c r="Z221" s="69" t="str">
        <f t="shared" si="57"/>
        <v/>
      </c>
      <c r="AA221" s="353"/>
      <c r="AB221" s="68" t="str">
        <f t="shared" si="58"/>
        <v/>
      </c>
      <c r="AC221" s="355"/>
      <c r="AD221" s="93" t="str">
        <f t="shared" si="59"/>
        <v/>
      </c>
      <c r="AE221" s="93" t="str">
        <f t="shared" si="60"/>
        <v/>
      </c>
      <c r="AF221" s="352"/>
      <c r="AG221" s="90" t="str">
        <f t="shared" si="65"/>
        <v/>
      </c>
      <c r="AH221" s="10"/>
    </row>
    <row r="222" spans="1:34" x14ac:dyDescent="0.2">
      <c r="A222" s="65" t="str">
        <f t="shared" si="55"/>
        <v/>
      </c>
      <c r="B222" s="345"/>
      <c r="C222" s="345"/>
      <c r="D222" s="346"/>
      <c r="E222" s="345"/>
      <c r="F222" s="345"/>
      <c r="G222" s="346"/>
      <c r="H222" s="347"/>
      <c r="I222" s="347"/>
      <c r="J222" s="232" t="str">
        <f t="shared" si="66"/>
        <v/>
      </c>
      <c r="K222" s="232" t="str">
        <f t="shared" si="67"/>
        <v/>
      </c>
      <c r="L222" s="232" t="str">
        <f t="shared" si="68"/>
        <v/>
      </c>
      <c r="M222" s="232" t="str">
        <f t="shared" si="69"/>
        <v/>
      </c>
      <c r="N222" s="348" t="s">
        <v>49</v>
      </c>
      <c r="O222" s="348" t="s">
        <v>49</v>
      </c>
      <c r="P222" s="348"/>
      <c r="Q222" s="348"/>
      <c r="R222" s="348"/>
      <c r="S222" s="348"/>
      <c r="T222" s="236" t="str">
        <f t="shared" si="61"/>
        <v/>
      </c>
      <c r="U222" s="236" t="str">
        <f t="shared" si="62"/>
        <v/>
      </c>
      <c r="V222" s="193" t="str">
        <f t="shared" si="63"/>
        <v/>
      </c>
      <c r="W222" s="354"/>
      <c r="X222" s="193" t="str">
        <f t="shared" si="64"/>
        <v/>
      </c>
      <c r="Y222" s="68" t="str">
        <f t="shared" si="56"/>
        <v/>
      </c>
      <c r="Z222" s="69" t="str">
        <f t="shared" si="57"/>
        <v/>
      </c>
      <c r="AA222" s="353"/>
      <c r="AB222" s="68" t="str">
        <f t="shared" si="58"/>
        <v/>
      </c>
      <c r="AC222" s="355"/>
      <c r="AD222" s="93" t="str">
        <f t="shared" si="59"/>
        <v/>
      </c>
      <c r="AE222" s="93" t="str">
        <f t="shared" si="60"/>
        <v/>
      </c>
      <c r="AF222" s="352"/>
      <c r="AG222" s="90" t="str">
        <f t="shared" si="65"/>
        <v/>
      </c>
      <c r="AH222" s="10"/>
    </row>
    <row r="223" spans="1:34" x14ac:dyDescent="0.2">
      <c r="A223" s="65" t="str">
        <f t="shared" si="55"/>
        <v/>
      </c>
      <c r="B223" s="345"/>
      <c r="C223" s="345"/>
      <c r="D223" s="346"/>
      <c r="E223" s="345"/>
      <c r="F223" s="345"/>
      <c r="G223" s="346"/>
      <c r="H223" s="347"/>
      <c r="I223" s="347"/>
      <c r="J223" s="232" t="str">
        <f t="shared" si="66"/>
        <v/>
      </c>
      <c r="K223" s="232" t="str">
        <f t="shared" si="67"/>
        <v/>
      </c>
      <c r="L223" s="232" t="str">
        <f t="shared" si="68"/>
        <v/>
      </c>
      <c r="M223" s="232" t="str">
        <f t="shared" si="69"/>
        <v/>
      </c>
      <c r="N223" s="348" t="s">
        <v>49</v>
      </c>
      <c r="O223" s="348" t="s">
        <v>49</v>
      </c>
      <c r="P223" s="348"/>
      <c r="Q223" s="348"/>
      <c r="R223" s="348"/>
      <c r="S223" s="348"/>
      <c r="T223" s="236" t="str">
        <f t="shared" si="61"/>
        <v/>
      </c>
      <c r="U223" s="236" t="str">
        <f t="shared" si="62"/>
        <v/>
      </c>
      <c r="V223" s="193" t="str">
        <f t="shared" si="63"/>
        <v/>
      </c>
      <c r="W223" s="354"/>
      <c r="X223" s="193" t="str">
        <f t="shared" si="64"/>
        <v/>
      </c>
      <c r="Y223" s="68" t="str">
        <f t="shared" si="56"/>
        <v/>
      </c>
      <c r="Z223" s="69" t="str">
        <f t="shared" si="57"/>
        <v/>
      </c>
      <c r="AA223" s="353"/>
      <c r="AB223" s="68" t="str">
        <f t="shared" si="58"/>
        <v/>
      </c>
      <c r="AC223" s="355"/>
      <c r="AD223" s="93" t="str">
        <f t="shared" si="59"/>
        <v/>
      </c>
      <c r="AE223" s="93" t="str">
        <f t="shared" si="60"/>
        <v/>
      </c>
      <c r="AF223" s="352"/>
      <c r="AG223" s="90" t="str">
        <f t="shared" si="65"/>
        <v/>
      </c>
      <c r="AH223" s="10"/>
    </row>
    <row r="224" spans="1:34" x14ac:dyDescent="0.2">
      <c r="A224" s="65" t="str">
        <f t="shared" si="55"/>
        <v/>
      </c>
      <c r="B224" s="345"/>
      <c r="C224" s="345"/>
      <c r="D224" s="346"/>
      <c r="E224" s="345"/>
      <c r="F224" s="345"/>
      <c r="G224" s="346"/>
      <c r="H224" s="347"/>
      <c r="I224" s="347"/>
      <c r="J224" s="232" t="str">
        <f t="shared" si="66"/>
        <v/>
      </c>
      <c r="K224" s="232" t="str">
        <f t="shared" si="67"/>
        <v/>
      </c>
      <c r="L224" s="232" t="str">
        <f t="shared" si="68"/>
        <v/>
      </c>
      <c r="M224" s="232" t="str">
        <f t="shared" si="69"/>
        <v/>
      </c>
      <c r="N224" s="348" t="s">
        <v>49</v>
      </c>
      <c r="O224" s="348" t="s">
        <v>49</v>
      </c>
      <c r="P224" s="348"/>
      <c r="Q224" s="348"/>
      <c r="R224" s="348"/>
      <c r="S224" s="348"/>
      <c r="T224" s="236" t="str">
        <f t="shared" si="61"/>
        <v/>
      </c>
      <c r="U224" s="236" t="str">
        <f t="shared" si="62"/>
        <v/>
      </c>
      <c r="V224" s="193" t="str">
        <f t="shared" si="63"/>
        <v/>
      </c>
      <c r="W224" s="354"/>
      <c r="X224" s="193" t="str">
        <f t="shared" si="64"/>
        <v/>
      </c>
      <c r="Y224" s="68" t="str">
        <f t="shared" si="56"/>
        <v/>
      </c>
      <c r="Z224" s="69" t="str">
        <f t="shared" si="57"/>
        <v/>
      </c>
      <c r="AA224" s="353"/>
      <c r="AB224" s="68" t="str">
        <f t="shared" si="58"/>
        <v/>
      </c>
      <c r="AC224" s="355"/>
      <c r="AD224" s="93" t="str">
        <f t="shared" si="59"/>
        <v/>
      </c>
      <c r="AE224" s="93" t="str">
        <f t="shared" si="60"/>
        <v/>
      </c>
      <c r="AF224" s="352"/>
      <c r="AG224" s="90" t="str">
        <f t="shared" si="65"/>
        <v/>
      </c>
      <c r="AH224" s="10"/>
    </row>
    <row r="225" spans="1:34" x14ac:dyDescent="0.2">
      <c r="A225" s="65" t="str">
        <f t="shared" si="55"/>
        <v/>
      </c>
      <c r="B225" s="345"/>
      <c r="C225" s="345"/>
      <c r="D225" s="346"/>
      <c r="E225" s="345"/>
      <c r="F225" s="345"/>
      <c r="G225" s="346"/>
      <c r="H225" s="347"/>
      <c r="I225" s="347"/>
      <c r="J225" s="232" t="str">
        <f t="shared" si="66"/>
        <v/>
      </c>
      <c r="K225" s="232" t="str">
        <f t="shared" si="67"/>
        <v/>
      </c>
      <c r="L225" s="232" t="str">
        <f t="shared" si="68"/>
        <v/>
      </c>
      <c r="M225" s="232" t="str">
        <f t="shared" si="69"/>
        <v/>
      </c>
      <c r="N225" s="348" t="s">
        <v>49</v>
      </c>
      <c r="O225" s="348" t="s">
        <v>49</v>
      </c>
      <c r="P225" s="348"/>
      <c r="Q225" s="348"/>
      <c r="R225" s="348"/>
      <c r="S225" s="348"/>
      <c r="T225" s="236" t="str">
        <f t="shared" si="61"/>
        <v/>
      </c>
      <c r="U225" s="236" t="str">
        <f t="shared" si="62"/>
        <v/>
      </c>
      <c r="V225" s="193" t="str">
        <f t="shared" si="63"/>
        <v/>
      </c>
      <c r="W225" s="354"/>
      <c r="X225" s="193" t="str">
        <f t="shared" si="64"/>
        <v/>
      </c>
      <c r="Y225" s="68" t="str">
        <f t="shared" si="56"/>
        <v/>
      </c>
      <c r="Z225" s="69" t="str">
        <f t="shared" si="57"/>
        <v/>
      </c>
      <c r="AA225" s="353"/>
      <c r="AB225" s="68" t="str">
        <f t="shared" si="58"/>
        <v/>
      </c>
      <c r="AC225" s="355"/>
      <c r="AD225" s="93" t="str">
        <f t="shared" si="59"/>
        <v/>
      </c>
      <c r="AE225" s="93" t="str">
        <f t="shared" si="60"/>
        <v/>
      </c>
      <c r="AF225" s="352"/>
      <c r="AG225" s="90" t="str">
        <f t="shared" si="65"/>
        <v/>
      </c>
      <c r="AH225" s="10"/>
    </row>
    <row r="226" spans="1:34" x14ac:dyDescent="0.2">
      <c r="A226" s="65" t="str">
        <f t="shared" si="55"/>
        <v/>
      </c>
      <c r="B226" s="345"/>
      <c r="C226" s="345"/>
      <c r="D226" s="346"/>
      <c r="E226" s="345"/>
      <c r="F226" s="345"/>
      <c r="G226" s="346"/>
      <c r="H226" s="347"/>
      <c r="I226" s="347"/>
      <c r="J226" s="232" t="str">
        <f t="shared" si="66"/>
        <v/>
      </c>
      <c r="K226" s="232" t="str">
        <f t="shared" si="67"/>
        <v/>
      </c>
      <c r="L226" s="232" t="str">
        <f t="shared" si="68"/>
        <v/>
      </c>
      <c r="M226" s="232" t="str">
        <f t="shared" si="69"/>
        <v/>
      </c>
      <c r="N226" s="348" t="s">
        <v>49</v>
      </c>
      <c r="O226" s="348" t="s">
        <v>49</v>
      </c>
      <c r="P226" s="348"/>
      <c r="Q226" s="348"/>
      <c r="R226" s="348"/>
      <c r="S226" s="348"/>
      <c r="T226" s="236" t="str">
        <f t="shared" si="61"/>
        <v/>
      </c>
      <c r="U226" s="236" t="str">
        <f t="shared" si="62"/>
        <v/>
      </c>
      <c r="V226" s="193" t="str">
        <f t="shared" si="63"/>
        <v/>
      </c>
      <c r="W226" s="354"/>
      <c r="X226" s="193" t="str">
        <f t="shared" si="64"/>
        <v/>
      </c>
      <c r="Y226" s="68" t="str">
        <f t="shared" si="56"/>
        <v/>
      </c>
      <c r="Z226" s="69" t="str">
        <f t="shared" si="57"/>
        <v/>
      </c>
      <c r="AA226" s="353"/>
      <c r="AB226" s="68" t="str">
        <f t="shared" si="58"/>
        <v/>
      </c>
      <c r="AC226" s="355"/>
      <c r="AD226" s="93" t="str">
        <f t="shared" si="59"/>
        <v/>
      </c>
      <c r="AE226" s="93" t="str">
        <f t="shared" si="60"/>
        <v/>
      </c>
      <c r="AF226" s="352"/>
      <c r="AG226" s="90" t="str">
        <f t="shared" si="65"/>
        <v/>
      </c>
      <c r="AH226" s="10"/>
    </row>
    <row r="227" spans="1:34" x14ac:dyDescent="0.2">
      <c r="A227" s="65" t="str">
        <f t="shared" si="55"/>
        <v/>
      </c>
      <c r="B227" s="345"/>
      <c r="C227" s="345"/>
      <c r="D227" s="346"/>
      <c r="E227" s="345"/>
      <c r="F227" s="345"/>
      <c r="G227" s="346"/>
      <c r="H227" s="347"/>
      <c r="I227" s="347"/>
      <c r="J227" s="232" t="str">
        <f t="shared" si="66"/>
        <v/>
      </c>
      <c r="K227" s="232" t="str">
        <f t="shared" si="67"/>
        <v/>
      </c>
      <c r="L227" s="232" t="str">
        <f t="shared" si="68"/>
        <v/>
      </c>
      <c r="M227" s="232" t="str">
        <f t="shared" si="69"/>
        <v/>
      </c>
      <c r="N227" s="348" t="s">
        <v>49</v>
      </c>
      <c r="O227" s="348" t="s">
        <v>49</v>
      </c>
      <c r="P227" s="348"/>
      <c r="Q227" s="348"/>
      <c r="R227" s="348"/>
      <c r="S227" s="348"/>
      <c r="T227" s="236" t="str">
        <f t="shared" si="61"/>
        <v/>
      </c>
      <c r="U227" s="236" t="str">
        <f t="shared" si="62"/>
        <v/>
      </c>
      <c r="V227" s="193" t="str">
        <f t="shared" si="63"/>
        <v/>
      </c>
      <c r="W227" s="354"/>
      <c r="X227" s="193" t="str">
        <f t="shared" si="64"/>
        <v/>
      </c>
      <c r="Y227" s="68" t="str">
        <f t="shared" si="56"/>
        <v/>
      </c>
      <c r="Z227" s="69" t="str">
        <f t="shared" si="57"/>
        <v/>
      </c>
      <c r="AA227" s="353"/>
      <c r="AB227" s="68" t="str">
        <f t="shared" si="58"/>
        <v/>
      </c>
      <c r="AC227" s="355"/>
      <c r="AD227" s="93" t="str">
        <f t="shared" si="59"/>
        <v/>
      </c>
      <c r="AE227" s="93" t="str">
        <f t="shared" si="60"/>
        <v/>
      </c>
      <c r="AF227" s="352"/>
      <c r="AG227" s="90" t="str">
        <f t="shared" si="65"/>
        <v/>
      </c>
      <c r="AH227" s="10"/>
    </row>
    <row r="228" spans="1:34" x14ac:dyDescent="0.2">
      <c r="A228" s="65" t="str">
        <f t="shared" si="55"/>
        <v/>
      </c>
      <c r="B228" s="345"/>
      <c r="C228" s="345"/>
      <c r="D228" s="346"/>
      <c r="E228" s="345"/>
      <c r="F228" s="345"/>
      <c r="G228" s="346"/>
      <c r="H228" s="347"/>
      <c r="I228" s="347"/>
      <c r="J228" s="232" t="str">
        <f t="shared" si="66"/>
        <v/>
      </c>
      <c r="K228" s="232" t="str">
        <f t="shared" si="67"/>
        <v/>
      </c>
      <c r="L228" s="232" t="str">
        <f t="shared" si="68"/>
        <v/>
      </c>
      <c r="M228" s="232" t="str">
        <f t="shared" si="69"/>
        <v/>
      </c>
      <c r="N228" s="348" t="s">
        <v>49</v>
      </c>
      <c r="O228" s="348" t="s">
        <v>49</v>
      </c>
      <c r="P228" s="348"/>
      <c r="Q228" s="348"/>
      <c r="R228" s="348"/>
      <c r="S228" s="348"/>
      <c r="T228" s="236" t="str">
        <f t="shared" si="61"/>
        <v/>
      </c>
      <c r="U228" s="236" t="str">
        <f t="shared" si="62"/>
        <v/>
      </c>
      <c r="V228" s="193" t="str">
        <f t="shared" si="63"/>
        <v/>
      </c>
      <c r="W228" s="354"/>
      <c r="X228" s="193" t="str">
        <f t="shared" si="64"/>
        <v/>
      </c>
      <c r="Y228" s="68" t="str">
        <f t="shared" si="56"/>
        <v/>
      </c>
      <c r="Z228" s="69" t="str">
        <f t="shared" si="57"/>
        <v/>
      </c>
      <c r="AA228" s="353"/>
      <c r="AB228" s="68" t="str">
        <f t="shared" si="58"/>
        <v/>
      </c>
      <c r="AC228" s="355"/>
      <c r="AD228" s="93" t="str">
        <f t="shared" si="59"/>
        <v/>
      </c>
      <c r="AE228" s="93" t="str">
        <f t="shared" si="60"/>
        <v/>
      </c>
      <c r="AF228" s="352"/>
      <c r="AG228" s="90" t="str">
        <f t="shared" si="65"/>
        <v/>
      </c>
      <c r="AH228" s="10"/>
    </row>
    <row r="229" spans="1:34" x14ac:dyDescent="0.2">
      <c r="A229" s="65" t="str">
        <f t="shared" si="55"/>
        <v/>
      </c>
      <c r="B229" s="345"/>
      <c r="C229" s="345"/>
      <c r="D229" s="346"/>
      <c r="E229" s="345"/>
      <c r="F229" s="345"/>
      <c r="G229" s="346"/>
      <c r="H229" s="347"/>
      <c r="I229" s="347"/>
      <c r="J229" s="232" t="str">
        <f t="shared" si="66"/>
        <v/>
      </c>
      <c r="K229" s="232" t="str">
        <f t="shared" si="67"/>
        <v/>
      </c>
      <c r="L229" s="232" t="str">
        <f t="shared" si="68"/>
        <v/>
      </c>
      <c r="M229" s="232" t="str">
        <f t="shared" si="69"/>
        <v/>
      </c>
      <c r="N229" s="348" t="s">
        <v>49</v>
      </c>
      <c r="O229" s="348" t="s">
        <v>49</v>
      </c>
      <c r="P229" s="348"/>
      <c r="Q229" s="348"/>
      <c r="R229" s="348"/>
      <c r="S229" s="348"/>
      <c r="T229" s="236" t="str">
        <f t="shared" si="61"/>
        <v/>
      </c>
      <c r="U229" s="236" t="str">
        <f t="shared" si="62"/>
        <v/>
      </c>
      <c r="V229" s="193" t="str">
        <f t="shared" si="63"/>
        <v/>
      </c>
      <c r="W229" s="354"/>
      <c r="X229" s="193" t="str">
        <f t="shared" si="64"/>
        <v/>
      </c>
      <c r="Y229" s="68" t="str">
        <f t="shared" si="56"/>
        <v/>
      </c>
      <c r="Z229" s="69" t="str">
        <f t="shared" si="57"/>
        <v/>
      </c>
      <c r="AA229" s="353"/>
      <c r="AB229" s="68" t="str">
        <f t="shared" si="58"/>
        <v/>
      </c>
      <c r="AC229" s="355"/>
      <c r="AD229" s="93" t="str">
        <f t="shared" si="59"/>
        <v/>
      </c>
      <c r="AE229" s="93" t="str">
        <f t="shared" si="60"/>
        <v/>
      </c>
      <c r="AF229" s="352"/>
      <c r="AG229" s="90" t="str">
        <f t="shared" si="65"/>
        <v/>
      </c>
      <c r="AH229" s="10"/>
    </row>
    <row r="230" spans="1:34" x14ac:dyDescent="0.2">
      <c r="A230" s="65" t="str">
        <f t="shared" si="55"/>
        <v/>
      </c>
      <c r="B230" s="345"/>
      <c r="C230" s="345"/>
      <c r="D230" s="346"/>
      <c r="E230" s="345"/>
      <c r="F230" s="345"/>
      <c r="G230" s="346"/>
      <c r="H230" s="347"/>
      <c r="I230" s="347"/>
      <c r="J230" s="232" t="str">
        <f t="shared" si="66"/>
        <v/>
      </c>
      <c r="K230" s="232" t="str">
        <f t="shared" si="67"/>
        <v/>
      </c>
      <c r="L230" s="232" t="str">
        <f t="shared" si="68"/>
        <v/>
      </c>
      <c r="M230" s="232" t="str">
        <f t="shared" si="69"/>
        <v/>
      </c>
      <c r="N230" s="348" t="s">
        <v>49</v>
      </c>
      <c r="O230" s="348" t="s">
        <v>49</v>
      </c>
      <c r="P230" s="348"/>
      <c r="Q230" s="348"/>
      <c r="R230" s="348"/>
      <c r="S230" s="348"/>
      <c r="T230" s="236" t="str">
        <f t="shared" si="61"/>
        <v/>
      </c>
      <c r="U230" s="236" t="str">
        <f t="shared" si="62"/>
        <v/>
      </c>
      <c r="V230" s="193" t="str">
        <f t="shared" si="63"/>
        <v/>
      </c>
      <c r="W230" s="354"/>
      <c r="X230" s="193" t="str">
        <f t="shared" si="64"/>
        <v/>
      </c>
      <c r="Y230" s="68" t="str">
        <f t="shared" si="56"/>
        <v/>
      </c>
      <c r="Z230" s="69" t="str">
        <f t="shared" si="57"/>
        <v/>
      </c>
      <c r="AA230" s="353"/>
      <c r="AB230" s="68" t="str">
        <f t="shared" si="58"/>
        <v/>
      </c>
      <c r="AC230" s="355"/>
      <c r="AD230" s="93" t="str">
        <f t="shared" si="59"/>
        <v/>
      </c>
      <c r="AE230" s="93" t="str">
        <f t="shared" si="60"/>
        <v/>
      </c>
      <c r="AF230" s="352"/>
      <c r="AG230" s="90" t="str">
        <f t="shared" si="65"/>
        <v/>
      </c>
      <c r="AH230" s="10"/>
    </row>
    <row r="231" spans="1:34" x14ac:dyDescent="0.2">
      <c r="A231" s="65" t="str">
        <f t="shared" si="55"/>
        <v/>
      </c>
      <c r="B231" s="345"/>
      <c r="C231" s="345"/>
      <c r="D231" s="346"/>
      <c r="E231" s="345"/>
      <c r="F231" s="345"/>
      <c r="G231" s="346"/>
      <c r="H231" s="347"/>
      <c r="I231" s="347"/>
      <c r="J231" s="232" t="str">
        <f t="shared" si="66"/>
        <v/>
      </c>
      <c r="K231" s="232" t="str">
        <f t="shared" si="67"/>
        <v/>
      </c>
      <c r="L231" s="232" t="str">
        <f t="shared" si="68"/>
        <v/>
      </c>
      <c r="M231" s="232" t="str">
        <f t="shared" si="69"/>
        <v/>
      </c>
      <c r="N231" s="348" t="s">
        <v>49</v>
      </c>
      <c r="O231" s="348" t="s">
        <v>49</v>
      </c>
      <c r="P231" s="348"/>
      <c r="Q231" s="348"/>
      <c r="R231" s="348"/>
      <c r="S231" s="348"/>
      <c r="T231" s="236" t="str">
        <f t="shared" si="61"/>
        <v/>
      </c>
      <c r="U231" s="236" t="str">
        <f t="shared" si="62"/>
        <v/>
      </c>
      <c r="V231" s="193" t="str">
        <f t="shared" si="63"/>
        <v/>
      </c>
      <c r="W231" s="354"/>
      <c r="X231" s="193" t="str">
        <f t="shared" si="64"/>
        <v/>
      </c>
      <c r="Y231" s="68" t="str">
        <f t="shared" si="56"/>
        <v/>
      </c>
      <c r="Z231" s="69" t="str">
        <f t="shared" si="57"/>
        <v/>
      </c>
      <c r="AA231" s="353"/>
      <c r="AB231" s="68" t="str">
        <f t="shared" si="58"/>
        <v/>
      </c>
      <c r="AC231" s="355"/>
      <c r="AD231" s="93" t="str">
        <f t="shared" si="59"/>
        <v/>
      </c>
      <c r="AE231" s="93" t="str">
        <f t="shared" si="60"/>
        <v/>
      </c>
      <c r="AF231" s="352"/>
      <c r="AG231" s="90" t="str">
        <f t="shared" si="65"/>
        <v/>
      </c>
      <c r="AH231" s="10"/>
    </row>
    <row r="232" spans="1:34" x14ac:dyDescent="0.2">
      <c r="A232" s="65" t="str">
        <f t="shared" si="55"/>
        <v/>
      </c>
      <c r="B232" s="345"/>
      <c r="C232" s="345"/>
      <c r="D232" s="346"/>
      <c r="E232" s="345"/>
      <c r="F232" s="345"/>
      <c r="G232" s="346"/>
      <c r="H232" s="347"/>
      <c r="I232" s="347"/>
      <c r="J232" s="232" t="str">
        <f t="shared" si="66"/>
        <v/>
      </c>
      <c r="K232" s="232" t="str">
        <f t="shared" si="67"/>
        <v/>
      </c>
      <c r="L232" s="232" t="str">
        <f t="shared" si="68"/>
        <v/>
      </c>
      <c r="M232" s="232" t="str">
        <f t="shared" si="69"/>
        <v/>
      </c>
      <c r="N232" s="348" t="s">
        <v>49</v>
      </c>
      <c r="O232" s="348" t="s">
        <v>49</v>
      </c>
      <c r="P232" s="348"/>
      <c r="Q232" s="348"/>
      <c r="R232" s="348"/>
      <c r="S232" s="348"/>
      <c r="T232" s="236" t="str">
        <f t="shared" si="61"/>
        <v/>
      </c>
      <c r="U232" s="236" t="str">
        <f t="shared" si="62"/>
        <v/>
      </c>
      <c r="V232" s="193" t="str">
        <f t="shared" si="63"/>
        <v/>
      </c>
      <c r="W232" s="354"/>
      <c r="X232" s="193" t="str">
        <f t="shared" si="64"/>
        <v/>
      </c>
      <c r="Y232" s="68" t="str">
        <f t="shared" si="56"/>
        <v/>
      </c>
      <c r="Z232" s="69" t="str">
        <f t="shared" si="57"/>
        <v/>
      </c>
      <c r="AA232" s="353"/>
      <c r="AB232" s="68" t="str">
        <f t="shared" si="58"/>
        <v/>
      </c>
      <c r="AC232" s="355"/>
      <c r="AD232" s="93" t="str">
        <f t="shared" si="59"/>
        <v/>
      </c>
      <c r="AE232" s="93" t="str">
        <f t="shared" si="60"/>
        <v/>
      </c>
      <c r="AF232" s="352"/>
      <c r="AG232" s="90" t="str">
        <f t="shared" si="65"/>
        <v/>
      </c>
      <c r="AH232" s="10"/>
    </row>
    <row r="233" spans="1:34" x14ac:dyDescent="0.2">
      <c r="A233" s="65" t="str">
        <f t="shared" si="55"/>
        <v/>
      </c>
      <c r="B233" s="345"/>
      <c r="C233" s="345"/>
      <c r="D233" s="346"/>
      <c r="E233" s="345"/>
      <c r="F233" s="345"/>
      <c r="G233" s="346"/>
      <c r="H233" s="347"/>
      <c r="I233" s="347"/>
      <c r="J233" s="232" t="str">
        <f t="shared" si="66"/>
        <v/>
      </c>
      <c r="K233" s="232" t="str">
        <f t="shared" si="67"/>
        <v/>
      </c>
      <c r="L233" s="232" t="str">
        <f t="shared" si="68"/>
        <v/>
      </c>
      <c r="M233" s="232" t="str">
        <f t="shared" si="69"/>
        <v/>
      </c>
      <c r="N233" s="348" t="s">
        <v>49</v>
      </c>
      <c r="O233" s="348" t="s">
        <v>49</v>
      </c>
      <c r="P233" s="348"/>
      <c r="Q233" s="348"/>
      <c r="R233" s="348"/>
      <c r="S233" s="348"/>
      <c r="T233" s="236" t="str">
        <f t="shared" si="61"/>
        <v/>
      </c>
      <c r="U233" s="236" t="str">
        <f t="shared" si="62"/>
        <v/>
      </c>
      <c r="V233" s="193" t="str">
        <f t="shared" si="63"/>
        <v/>
      </c>
      <c r="W233" s="354"/>
      <c r="X233" s="193" t="str">
        <f t="shared" si="64"/>
        <v/>
      </c>
      <c r="Y233" s="68" t="str">
        <f t="shared" si="56"/>
        <v/>
      </c>
      <c r="Z233" s="69" t="str">
        <f t="shared" si="57"/>
        <v/>
      </c>
      <c r="AA233" s="353"/>
      <c r="AB233" s="68" t="str">
        <f t="shared" si="58"/>
        <v/>
      </c>
      <c r="AC233" s="355"/>
      <c r="AD233" s="93" t="str">
        <f t="shared" si="59"/>
        <v/>
      </c>
      <c r="AE233" s="93" t="str">
        <f t="shared" si="60"/>
        <v/>
      </c>
      <c r="AF233" s="352"/>
      <c r="AG233" s="90" t="str">
        <f t="shared" si="65"/>
        <v/>
      </c>
      <c r="AH233" s="10"/>
    </row>
    <row r="234" spans="1:34" x14ac:dyDescent="0.2">
      <c r="A234" s="65" t="str">
        <f t="shared" si="55"/>
        <v/>
      </c>
      <c r="B234" s="345"/>
      <c r="C234" s="345"/>
      <c r="D234" s="346"/>
      <c r="E234" s="345"/>
      <c r="F234" s="345"/>
      <c r="G234" s="346"/>
      <c r="H234" s="347"/>
      <c r="I234" s="347"/>
      <c r="J234" s="232" t="str">
        <f t="shared" si="66"/>
        <v/>
      </c>
      <c r="K234" s="232" t="str">
        <f t="shared" si="67"/>
        <v/>
      </c>
      <c r="L234" s="232" t="str">
        <f t="shared" si="68"/>
        <v/>
      </c>
      <c r="M234" s="232" t="str">
        <f t="shared" si="69"/>
        <v/>
      </c>
      <c r="N234" s="348" t="s">
        <v>49</v>
      </c>
      <c r="O234" s="348" t="s">
        <v>49</v>
      </c>
      <c r="P234" s="348"/>
      <c r="Q234" s="348"/>
      <c r="R234" s="348"/>
      <c r="S234" s="348"/>
      <c r="T234" s="236" t="str">
        <f t="shared" si="61"/>
        <v/>
      </c>
      <c r="U234" s="236" t="str">
        <f t="shared" si="62"/>
        <v/>
      </c>
      <c r="V234" s="193" t="str">
        <f t="shared" si="63"/>
        <v/>
      </c>
      <c r="W234" s="354"/>
      <c r="X234" s="193" t="str">
        <f t="shared" si="64"/>
        <v/>
      </c>
      <c r="Y234" s="68" t="str">
        <f t="shared" si="56"/>
        <v/>
      </c>
      <c r="Z234" s="69" t="str">
        <f t="shared" si="57"/>
        <v/>
      </c>
      <c r="AA234" s="353"/>
      <c r="AB234" s="68" t="str">
        <f t="shared" si="58"/>
        <v/>
      </c>
      <c r="AC234" s="355"/>
      <c r="AD234" s="93" t="str">
        <f t="shared" si="59"/>
        <v/>
      </c>
      <c r="AE234" s="93" t="str">
        <f t="shared" si="60"/>
        <v/>
      </c>
      <c r="AF234" s="352"/>
      <c r="AG234" s="90" t="str">
        <f t="shared" si="65"/>
        <v/>
      </c>
      <c r="AH234" s="10"/>
    </row>
    <row r="235" spans="1:34" x14ac:dyDescent="0.2">
      <c r="A235" s="65" t="str">
        <f t="shared" si="55"/>
        <v/>
      </c>
      <c r="B235" s="345"/>
      <c r="C235" s="345"/>
      <c r="D235" s="346"/>
      <c r="E235" s="345"/>
      <c r="F235" s="345"/>
      <c r="G235" s="346"/>
      <c r="H235" s="347"/>
      <c r="I235" s="347"/>
      <c r="J235" s="232" t="str">
        <f t="shared" si="66"/>
        <v/>
      </c>
      <c r="K235" s="232" t="str">
        <f t="shared" si="67"/>
        <v/>
      </c>
      <c r="L235" s="232" t="str">
        <f t="shared" si="68"/>
        <v/>
      </c>
      <c r="M235" s="232" t="str">
        <f t="shared" si="69"/>
        <v/>
      </c>
      <c r="N235" s="348" t="s">
        <v>49</v>
      </c>
      <c r="O235" s="348" t="s">
        <v>49</v>
      </c>
      <c r="P235" s="348"/>
      <c r="Q235" s="348"/>
      <c r="R235" s="348"/>
      <c r="S235" s="348"/>
      <c r="T235" s="236" t="str">
        <f t="shared" si="61"/>
        <v/>
      </c>
      <c r="U235" s="236" t="str">
        <f t="shared" si="62"/>
        <v/>
      </c>
      <c r="V235" s="193" t="str">
        <f t="shared" si="63"/>
        <v/>
      </c>
      <c r="W235" s="354"/>
      <c r="X235" s="193" t="str">
        <f t="shared" si="64"/>
        <v/>
      </c>
      <c r="Y235" s="68" t="str">
        <f t="shared" si="56"/>
        <v/>
      </c>
      <c r="Z235" s="69" t="str">
        <f t="shared" si="57"/>
        <v/>
      </c>
      <c r="AA235" s="353"/>
      <c r="AB235" s="68" t="str">
        <f t="shared" si="58"/>
        <v/>
      </c>
      <c r="AC235" s="355"/>
      <c r="AD235" s="93" t="str">
        <f t="shared" si="59"/>
        <v/>
      </c>
      <c r="AE235" s="93" t="str">
        <f t="shared" si="60"/>
        <v/>
      </c>
      <c r="AF235" s="352"/>
      <c r="AG235" s="90" t="str">
        <f t="shared" si="65"/>
        <v/>
      </c>
      <c r="AH235" s="10"/>
    </row>
    <row r="236" spans="1:34" x14ac:dyDescent="0.2">
      <c r="A236" s="65" t="str">
        <f t="shared" si="55"/>
        <v/>
      </c>
      <c r="B236" s="345"/>
      <c r="C236" s="345"/>
      <c r="D236" s="346"/>
      <c r="E236" s="345"/>
      <c r="F236" s="345"/>
      <c r="G236" s="346"/>
      <c r="H236" s="347"/>
      <c r="I236" s="347"/>
      <c r="J236" s="232" t="str">
        <f t="shared" si="66"/>
        <v/>
      </c>
      <c r="K236" s="232" t="str">
        <f t="shared" si="67"/>
        <v/>
      </c>
      <c r="L236" s="232" t="str">
        <f t="shared" si="68"/>
        <v/>
      </c>
      <c r="M236" s="232" t="str">
        <f t="shared" si="69"/>
        <v/>
      </c>
      <c r="N236" s="348" t="s">
        <v>49</v>
      </c>
      <c r="O236" s="348" t="s">
        <v>49</v>
      </c>
      <c r="P236" s="348"/>
      <c r="Q236" s="348"/>
      <c r="R236" s="348"/>
      <c r="S236" s="348"/>
      <c r="T236" s="236" t="str">
        <f t="shared" si="61"/>
        <v/>
      </c>
      <c r="U236" s="236" t="str">
        <f t="shared" si="62"/>
        <v/>
      </c>
      <c r="V236" s="193" t="str">
        <f t="shared" si="63"/>
        <v/>
      </c>
      <c r="W236" s="354"/>
      <c r="X236" s="193" t="str">
        <f t="shared" si="64"/>
        <v/>
      </c>
      <c r="Y236" s="68" t="str">
        <f t="shared" si="56"/>
        <v/>
      </c>
      <c r="Z236" s="69" t="str">
        <f t="shared" si="57"/>
        <v/>
      </c>
      <c r="AA236" s="353"/>
      <c r="AB236" s="68" t="str">
        <f t="shared" si="58"/>
        <v/>
      </c>
      <c r="AC236" s="355"/>
      <c r="AD236" s="93" t="str">
        <f t="shared" si="59"/>
        <v/>
      </c>
      <c r="AE236" s="93" t="str">
        <f t="shared" si="60"/>
        <v/>
      </c>
      <c r="AF236" s="352"/>
      <c r="AG236" s="90" t="str">
        <f t="shared" si="65"/>
        <v/>
      </c>
      <c r="AH236" s="10"/>
    </row>
    <row r="237" spans="1:34" x14ac:dyDescent="0.2">
      <c r="A237" s="65" t="str">
        <f t="shared" si="55"/>
        <v/>
      </c>
      <c r="B237" s="345"/>
      <c r="C237" s="345"/>
      <c r="D237" s="346"/>
      <c r="E237" s="345"/>
      <c r="F237" s="345"/>
      <c r="G237" s="346"/>
      <c r="H237" s="347"/>
      <c r="I237" s="347"/>
      <c r="J237" s="232" t="str">
        <f t="shared" si="66"/>
        <v/>
      </c>
      <c r="K237" s="232" t="str">
        <f t="shared" si="67"/>
        <v/>
      </c>
      <c r="L237" s="232" t="str">
        <f t="shared" si="68"/>
        <v/>
      </c>
      <c r="M237" s="232" t="str">
        <f t="shared" si="69"/>
        <v/>
      </c>
      <c r="N237" s="348" t="s">
        <v>49</v>
      </c>
      <c r="O237" s="348" t="s">
        <v>49</v>
      </c>
      <c r="P237" s="348"/>
      <c r="Q237" s="348"/>
      <c r="R237" s="348"/>
      <c r="S237" s="348"/>
      <c r="T237" s="236" t="str">
        <f t="shared" si="61"/>
        <v/>
      </c>
      <c r="U237" s="236" t="str">
        <f t="shared" si="62"/>
        <v/>
      </c>
      <c r="V237" s="193" t="str">
        <f t="shared" si="63"/>
        <v/>
      </c>
      <c r="W237" s="354"/>
      <c r="X237" s="193" t="str">
        <f t="shared" si="64"/>
        <v/>
      </c>
      <c r="Y237" s="68" t="str">
        <f t="shared" si="56"/>
        <v/>
      </c>
      <c r="Z237" s="69" t="str">
        <f t="shared" si="57"/>
        <v/>
      </c>
      <c r="AA237" s="353"/>
      <c r="AB237" s="68" t="str">
        <f t="shared" si="58"/>
        <v/>
      </c>
      <c r="AC237" s="355"/>
      <c r="AD237" s="93" t="str">
        <f t="shared" si="59"/>
        <v/>
      </c>
      <c r="AE237" s="93" t="str">
        <f t="shared" si="60"/>
        <v/>
      </c>
      <c r="AF237" s="352"/>
      <c r="AG237" s="90" t="str">
        <f t="shared" si="65"/>
        <v/>
      </c>
      <c r="AH237" s="10"/>
    </row>
    <row r="238" spans="1:34" x14ac:dyDescent="0.2">
      <c r="A238" s="65" t="str">
        <f t="shared" si="55"/>
        <v/>
      </c>
      <c r="B238" s="345"/>
      <c r="C238" s="345"/>
      <c r="D238" s="346"/>
      <c r="E238" s="345"/>
      <c r="F238" s="345"/>
      <c r="G238" s="346"/>
      <c r="H238" s="347"/>
      <c r="I238" s="347"/>
      <c r="J238" s="232" t="str">
        <f t="shared" si="66"/>
        <v/>
      </c>
      <c r="K238" s="232" t="str">
        <f t="shared" si="67"/>
        <v/>
      </c>
      <c r="L238" s="232" t="str">
        <f t="shared" si="68"/>
        <v/>
      </c>
      <c r="M238" s="232" t="str">
        <f t="shared" si="69"/>
        <v/>
      </c>
      <c r="N238" s="348" t="s">
        <v>49</v>
      </c>
      <c r="O238" s="348" t="s">
        <v>49</v>
      </c>
      <c r="P238" s="348"/>
      <c r="Q238" s="348"/>
      <c r="R238" s="348"/>
      <c r="S238" s="348"/>
      <c r="T238" s="236" t="str">
        <f t="shared" si="61"/>
        <v/>
      </c>
      <c r="U238" s="236" t="str">
        <f t="shared" si="62"/>
        <v/>
      </c>
      <c r="V238" s="193" t="str">
        <f t="shared" si="63"/>
        <v/>
      </c>
      <c r="W238" s="354"/>
      <c r="X238" s="193" t="str">
        <f t="shared" si="64"/>
        <v/>
      </c>
      <c r="Y238" s="68" t="str">
        <f t="shared" si="56"/>
        <v/>
      </c>
      <c r="Z238" s="69" t="str">
        <f t="shared" si="57"/>
        <v/>
      </c>
      <c r="AA238" s="353"/>
      <c r="AB238" s="68" t="str">
        <f t="shared" si="58"/>
        <v/>
      </c>
      <c r="AC238" s="355"/>
      <c r="AD238" s="93" t="str">
        <f t="shared" si="59"/>
        <v/>
      </c>
      <c r="AE238" s="93" t="str">
        <f t="shared" si="60"/>
        <v/>
      </c>
      <c r="AF238" s="352"/>
      <c r="AG238" s="90" t="str">
        <f t="shared" si="65"/>
        <v/>
      </c>
      <c r="AH238" s="10"/>
    </row>
    <row r="239" spans="1:34" x14ac:dyDescent="0.2">
      <c r="A239" s="65" t="str">
        <f t="shared" si="55"/>
        <v/>
      </c>
      <c r="B239" s="345"/>
      <c r="C239" s="345"/>
      <c r="D239" s="346"/>
      <c r="E239" s="345"/>
      <c r="F239" s="345"/>
      <c r="G239" s="346"/>
      <c r="H239" s="347"/>
      <c r="I239" s="347"/>
      <c r="J239" s="232" t="str">
        <f t="shared" si="66"/>
        <v/>
      </c>
      <c r="K239" s="232" t="str">
        <f t="shared" si="67"/>
        <v/>
      </c>
      <c r="L239" s="232" t="str">
        <f t="shared" si="68"/>
        <v/>
      </c>
      <c r="M239" s="232" t="str">
        <f t="shared" si="69"/>
        <v/>
      </c>
      <c r="N239" s="348" t="s">
        <v>49</v>
      </c>
      <c r="O239" s="348" t="s">
        <v>49</v>
      </c>
      <c r="P239" s="348"/>
      <c r="Q239" s="348"/>
      <c r="R239" s="348"/>
      <c r="S239" s="348"/>
      <c r="T239" s="236" t="str">
        <f t="shared" si="61"/>
        <v/>
      </c>
      <c r="U239" s="236" t="str">
        <f t="shared" si="62"/>
        <v/>
      </c>
      <c r="V239" s="193" t="str">
        <f t="shared" si="63"/>
        <v/>
      </c>
      <c r="W239" s="354"/>
      <c r="X239" s="193" t="str">
        <f t="shared" si="64"/>
        <v/>
      </c>
      <c r="Y239" s="68" t="str">
        <f t="shared" si="56"/>
        <v/>
      </c>
      <c r="Z239" s="69" t="str">
        <f t="shared" si="57"/>
        <v/>
      </c>
      <c r="AA239" s="353"/>
      <c r="AB239" s="68" t="str">
        <f t="shared" si="58"/>
        <v/>
      </c>
      <c r="AC239" s="355"/>
      <c r="AD239" s="93" t="str">
        <f t="shared" si="59"/>
        <v/>
      </c>
      <c r="AE239" s="93" t="str">
        <f t="shared" si="60"/>
        <v/>
      </c>
      <c r="AF239" s="352"/>
      <c r="AG239" s="90" t="str">
        <f t="shared" si="65"/>
        <v/>
      </c>
      <c r="AH239" s="10"/>
    </row>
    <row r="240" spans="1:34" x14ac:dyDescent="0.2">
      <c r="A240" s="65" t="str">
        <f t="shared" si="55"/>
        <v/>
      </c>
      <c r="B240" s="345"/>
      <c r="C240" s="345"/>
      <c r="D240" s="346"/>
      <c r="E240" s="345"/>
      <c r="F240" s="345"/>
      <c r="G240" s="346"/>
      <c r="H240" s="347"/>
      <c r="I240" s="347"/>
      <c r="J240" s="232" t="str">
        <f t="shared" si="66"/>
        <v/>
      </c>
      <c r="K240" s="232" t="str">
        <f t="shared" si="67"/>
        <v/>
      </c>
      <c r="L240" s="232" t="str">
        <f t="shared" si="68"/>
        <v/>
      </c>
      <c r="M240" s="232" t="str">
        <f t="shared" si="69"/>
        <v/>
      </c>
      <c r="N240" s="348" t="s">
        <v>49</v>
      </c>
      <c r="O240" s="348" t="s">
        <v>49</v>
      </c>
      <c r="P240" s="348"/>
      <c r="Q240" s="348"/>
      <c r="R240" s="348"/>
      <c r="S240" s="348"/>
      <c r="T240" s="236" t="str">
        <f t="shared" si="61"/>
        <v/>
      </c>
      <c r="U240" s="236" t="str">
        <f t="shared" si="62"/>
        <v/>
      </c>
      <c r="V240" s="193" t="str">
        <f t="shared" si="63"/>
        <v/>
      </c>
      <c r="W240" s="354"/>
      <c r="X240" s="193" t="str">
        <f t="shared" si="64"/>
        <v/>
      </c>
      <c r="Y240" s="68" t="str">
        <f t="shared" si="56"/>
        <v/>
      </c>
      <c r="Z240" s="69" t="str">
        <f t="shared" si="57"/>
        <v/>
      </c>
      <c r="AA240" s="353"/>
      <c r="AB240" s="68" t="str">
        <f t="shared" si="58"/>
        <v/>
      </c>
      <c r="AC240" s="355"/>
      <c r="AD240" s="93" t="str">
        <f t="shared" si="59"/>
        <v/>
      </c>
      <c r="AE240" s="93" t="str">
        <f t="shared" si="60"/>
        <v/>
      </c>
      <c r="AF240" s="352"/>
      <c r="AG240" s="90" t="str">
        <f t="shared" si="65"/>
        <v/>
      </c>
      <c r="AH240" s="10"/>
    </row>
    <row r="241" spans="1:34" x14ac:dyDescent="0.2">
      <c r="A241" s="65" t="str">
        <f t="shared" si="55"/>
        <v/>
      </c>
      <c r="B241" s="345"/>
      <c r="C241" s="345"/>
      <c r="D241" s="346"/>
      <c r="E241" s="345"/>
      <c r="F241" s="345"/>
      <c r="G241" s="346"/>
      <c r="H241" s="347"/>
      <c r="I241" s="347"/>
      <c r="J241" s="232" t="str">
        <f t="shared" si="66"/>
        <v/>
      </c>
      <c r="K241" s="232" t="str">
        <f t="shared" si="67"/>
        <v/>
      </c>
      <c r="L241" s="232" t="str">
        <f t="shared" si="68"/>
        <v/>
      </c>
      <c r="M241" s="232" t="str">
        <f t="shared" si="69"/>
        <v/>
      </c>
      <c r="N241" s="348" t="s">
        <v>49</v>
      </c>
      <c r="O241" s="348" t="s">
        <v>49</v>
      </c>
      <c r="P241" s="348"/>
      <c r="Q241" s="348"/>
      <c r="R241" s="348"/>
      <c r="S241" s="348"/>
      <c r="T241" s="236" t="str">
        <f t="shared" si="61"/>
        <v/>
      </c>
      <c r="U241" s="236" t="str">
        <f t="shared" si="62"/>
        <v/>
      </c>
      <c r="V241" s="193" t="str">
        <f t="shared" si="63"/>
        <v/>
      </c>
      <c r="W241" s="354"/>
      <c r="X241" s="193" t="str">
        <f t="shared" si="64"/>
        <v/>
      </c>
      <c r="Y241" s="68" t="str">
        <f t="shared" si="56"/>
        <v/>
      </c>
      <c r="Z241" s="69" t="str">
        <f t="shared" si="57"/>
        <v/>
      </c>
      <c r="AA241" s="353"/>
      <c r="AB241" s="68" t="str">
        <f t="shared" si="58"/>
        <v/>
      </c>
      <c r="AC241" s="355"/>
      <c r="AD241" s="93" t="str">
        <f t="shared" si="59"/>
        <v/>
      </c>
      <c r="AE241" s="93" t="str">
        <f t="shared" si="60"/>
        <v/>
      </c>
      <c r="AF241" s="352"/>
      <c r="AG241" s="90" t="str">
        <f t="shared" si="65"/>
        <v/>
      </c>
      <c r="AH241" s="10"/>
    </row>
    <row r="242" spans="1:34" x14ac:dyDescent="0.2">
      <c r="A242" s="65" t="str">
        <f t="shared" ref="A242:A264" si="70">IF(C242="","",A241+1)</f>
        <v/>
      </c>
      <c r="B242" s="345"/>
      <c r="C242" s="345"/>
      <c r="D242" s="346"/>
      <c r="E242" s="345"/>
      <c r="F242" s="345"/>
      <c r="G242" s="346"/>
      <c r="H242" s="347"/>
      <c r="I242" s="347"/>
      <c r="J242" s="232" t="str">
        <f t="shared" si="66"/>
        <v/>
      </c>
      <c r="K242" s="232" t="str">
        <f t="shared" si="67"/>
        <v/>
      </c>
      <c r="L242" s="232" t="str">
        <f t="shared" si="68"/>
        <v/>
      </c>
      <c r="M242" s="232" t="str">
        <f t="shared" si="69"/>
        <v/>
      </c>
      <c r="N242" s="348" t="s">
        <v>49</v>
      </c>
      <c r="O242" s="348" t="s">
        <v>49</v>
      </c>
      <c r="P242" s="348"/>
      <c r="Q242" s="348"/>
      <c r="R242" s="348"/>
      <c r="S242" s="348"/>
      <c r="T242" s="236" t="str">
        <f t="shared" si="61"/>
        <v/>
      </c>
      <c r="U242" s="236" t="str">
        <f t="shared" si="62"/>
        <v/>
      </c>
      <c r="V242" s="193" t="str">
        <f t="shared" si="63"/>
        <v/>
      </c>
      <c r="W242" s="354"/>
      <c r="X242" s="193" t="str">
        <f t="shared" si="64"/>
        <v/>
      </c>
      <c r="Y242" s="68" t="str">
        <f t="shared" si="56"/>
        <v/>
      </c>
      <c r="Z242" s="69" t="str">
        <f t="shared" si="57"/>
        <v/>
      </c>
      <c r="AA242" s="353"/>
      <c r="AB242" s="68" t="str">
        <f t="shared" si="58"/>
        <v/>
      </c>
      <c r="AC242" s="355"/>
      <c r="AD242" s="93" t="str">
        <f t="shared" si="59"/>
        <v/>
      </c>
      <c r="AE242" s="93" t="str">
        <f t="shared" si="60"/>
        <v/>
      </c>
      <c r="AF242" s="352"/>
      <c r="AG242" s="90" t="str">
        <f t="shared" si="65"/>
        <v/>
      </c>
      <c r="AH242" s="10"/>
    </row>
    <row r="243" spans="1:34" x14ac:dyDescent="0.2">
      <c r="A243" s="65" t="str">
        <f t="shared" si="70"/>
        <v/>
      </c>
      <c r="B243" s="345"/>
      <c r="C243" s="345"/>
      <c r="D243" s="346"/>
      <c r="E243" s="345"/>
      <c r="F243" s="345"/>
      <c r="G243" s="346"/>
      <c r="H243" s="347"/>
      <c r="I243" s="347"/>
      <c r="J243" s="232" t="str">
        <f t="shared" si="66"/>
        <v/>
      </c>
      <c r="K243" s="232" t="str">
        <f t="shared" si="67"/>
        <v/>
      </c>
      <c r="L243" s="232" t="str">
        <f t="shared" si="68"/>
        <v/>
      </c>
      <c r="M243" s="232" t="str">
        <f t="shared" si="69"/>
        <v/>
      </c>
      <c r="N243" s="348" t="s">
        <v>49</v>
      </c>
      <c r="O243" s="348" t="s">
        <v>49</v>
      </c>
      <c r="P243" s="348"/>
      <c r="Q243" s="348"/>
      <c r="R243" s="348"/>
      <c r="S243" s="348"/>
      <c r="T243" s="236" t="str">
        <f t="shared" si="61"/>
        <v/>
      </c>
      <c r="U243" s="236" t="str">
        <f t="shared" si="62"/>
        <v/>
      </c>
      <c r="V243" s="193" t="str">
        <f t="shared" si="63"/>
        <v/>
      </c>
      <c r="W243" s="354"/>
      <c r="X243" s="193" t="str">
        <f t="shared" si="64"/>
        <v/>
      </c>
      <c r="Y243" s="68" t="str">
        <f t="shared" si="56"/>
        <v/>
      </c>
      <c r="Z243" s="69" t="str">
        <f t="shared" si="57"/>
        <v/>
      </c>
      <c r="AA243" s="353"/>
      <c r="AB243" s="68" t="str">
        <f t="shared" si="58"/>
        <v/>
      </c>
      <c r="AC243" s="355"/>
      <c r="AD243" s="93" t="str">
        <f t="shared" si="59"/>
        <v/>
      </c>
      <c r="AE243" s="93" t="str">
        <f t="shared" si="60"/>
        <v/>
      </c>
      <c r="AF243" s="352"/>
      <c r="AG243" s="90" t="str">
        <f t="shared" si="65"/>
        <v/>
      </c>
      <c r="AH243" s="10"/>
    </row>
    <row r="244" spans="1:34" x14ac:dyDescent="0.2">
      <c r="A244" s="65" t="str">
        <f t="shared" si="70"/>
        <v/>
      </c>
      <c r="B244" s="345"/>
      <c r="C244" s="345"/>
      <c r="D244" s="346"/>
      <c r="E244" s="345"/>
      <c r="F244" s="345"/>
      <c r="G244" s="346"/>
      <c r="H244" s="347"/>
      <c r="I244" s="347"/>
      <c r="J244" s="232" t="str">
        <f t="shared" si="66"/>
        <v/>
      </c>
      <c r="K244" s="232" t="str">
        <f t="shared" si="67"/>
        <v/>
      </c>
      <c r="L244" s="232" t="str">
        <f t="shared" si="68"/>
        <v/>
      </c>
      <c r="M244" s="232" t="str">
        <f t="shared" si="69"/>
        <v/>
      </c>
      <c r="N244" s="348" t="s">
        <v>49</v>
      </c>
      <c r="O244" s="348" t="s">
        <v>49</v>
      </c>
      <c r="P244" s="348"/>
      <c r="Q244" s="348"/>
      <c r="R244" s="348"/>
      <c r="S244" s="348"/>
      <c r="T244" s="236" t="str">
        <f t="shared" si="61"/>
        <v/>
      </c>
      <c r="U244" s="236" t="str">
        <f t="shared" si="62"/>
        <v/>
      </c>
      <c r="V244" s="193" t="str">
        <f t="shared" si="63"/>
        <v/>
      </c>
      <c r="W244" s="354"/>
      <c r="X244" s="193" t="str">
        <f t="shared" si="64"/>
        <v/>
      </c>
      <c r="Y244" s="68" t="str">
        <f t="shared" si="56"/>
        <v/>
      </c>
      <c r="Z244" s="69" t="str">
        <f t="shared" si="57"/>
        <v/>
      </c>
      <c r="AA244" s="353"/>
      <c r="AB244" s="68" t="str">
        <f t="shared" si="58"/>
        <v/>
      </c>
      <c r="AC244" s="355"/>
      <c r="AD244" s="93" t="str">
        <f t="shared" si="59"/>
        <v/>
      </c>
      <c r="AE244" s="93" t="str">
        <f t="shared" si="60"/>
        <v/>
      </c>
      <c r="AF244" s="352"/>
      <c r="AG244" s="90" t="str">
        <f t="shared" si="65"/>
        <v/>
      </c>
      <c r="AH244" s="10"/>
    </row>
    <row r="245" spans="1:34" x14ac:dyDescent="0.2">
      <c r="A245" s="65" t="str">
        <f t="shared" si="70"/>
        <v/>
      </c>
      <c r="B245" s="345"/>
      <c r="C245" s="345"/>
      <c r="D245" s="346"/>
      <c r="E245" s="345"/>
      <c r="F245" s="345"/>
      <c r="G245" s="346"/>
      <c r="H245" s="347"/>
      <c r="I245" s="347"/>
      <c r="J245" s="232" t="str">
        <f t="shared" si="66"/>
        <v/>
      </c>
      <c r="K245" s="232" t="str">
        <f t="shared" si="67"/>
        <v/>
      </c>
      <c r="L245" s="232" t="str">
        <f t="shared" si="68"/>
        <v/>
      </c>
      <c r="M245" s="232" t="str">
        <f t="shared" si="69"/>
        <v/>
      </c>
      <c r="N245" s="348" t="s">
        <v>49</v>
      </c>
      <c r="O245" s="348" t="s">
        <v>49</v>
      </c>
      <c r="P245" s="348"/>
      <c r="Q245" s="348"/>
      <c r="R245" s="348"/>
      <c r="S245" s="348"/>
      <c r="T245" s="236" t="str">
        <f t="shared" si="61"/>
        <v/>
      </c>
      <c r="U245" s="236" t="str">
        <f t="shared" si="62"/>
        <v/>
      </c>
      <c r="V245" s="193" t="str">
        <f t="shared" si="63"/>
        <v/>
      </c>
      <c r="W245" s="354"/>
      <c r="X245" s="193" t="str">
        <f t="shared" si="64"/>
        <v/>
      </c>
      <c r="Y245" s="68" t="str">
        <f t="shared" si="56"/>
        <v/>
      </c>
      <c r="Z245" s="69" t="str">
        <f t="shared" si="57"/>
        <v/>
      </c>
      <c r="AA245" s="353"/>
      <c r="AB245" s="68" t="str">
        <f t="shared" si="58"/>
        <v/>
      </c>
      <c r="AC245" s="355"/>
      <c r="AD245" s="93" t="str">
        <f t="shared" si="59"/>
        <v/>
      </c>
      <c r="AE245" s="93" t="str">
        <f t="shared" si="60"/>
        <v/>
      </c>
      <c r="AF245" s="352"/>
      <c r="AG245" s="90" t="str">
        <f t="shared" si="65"/>
        <v/>
      </c>
      <c r="AH245" s="10"/>
    </row>
    <row r="246" spans="1:34" x14ac:dyDescent="0.2">
      <c r="A246" s="65" t="str">
        <f t="shared" si="70"/>
        <v/>
      </c>
      <c r="B246" s="345"/>
      <c r="C246" s="345"/>
      <c r="D246" s="346"/>
      <c r="E246" s="345"/>
      <c r="F246" s="345"/>
      <c r="G246" s="346"/>
      <c r="H246" s="347"/>
      <c r="I246" s="347"/>
      <c r="J246" s="232" t="str">
        <f t="shared" si="66"/>
        <v/>
      </c>
      <c r="K246" s="232" t="str">
        <f t="shared" si="67"/>
        <v/>
      </c>
      <c r="L246" s="232" t="str">
        <f t="shared" si="68"/>
        <v/>
      </c>
      <c r="M246" s="232" t="str">
        <f t="shared" si="69"/>
        <v/>
      </c>
      <c r="N246" s="348" t="s">
        <v>49</v>
      </c>
      <c r="O246" s="348" t="s">
        <v>49</v>
      </c>
      <c r="P246" s="348"/>
      <c r="Q246" s="348"/>
      <c r="R246" s="348"/>
      <c r="S246" s="348"/>
      <c r="T246" s="236" t="str">
        <f t="shared" si="61"/>
        <v/>
      </c>
      <c r="U246" s="236" t="str">
        <f t="shared" si="62"/>
        <v/>
      </c>
      <c r="V246" s="193" t="str">
        <f t="shared" si="63"/>
        <v/>
      </c>
      <c r="W246" s="354"/>
      <c r="X246" s="193" t="str">
        <f t="shared" si="64"/>
        <v/>
      </c>
      <c r="Y246" s="68" t="str">
        <f t="shared" si="56"/>
        <v/>
      </c>
      <c r="Z246" s="69" t="str">
        <f t="shared" si="57"/>
        <v/>
      </c>
      <c r="AA246" s="353"/>
      <c r="AB246" s="68" t="str">
        <f t="shared" si="58"/>
        <v/>
      </c>
      <c r="AC246" s="355"/>
      <c r="AD246" s="93" t="str">
        <f t="shared" si="59"/>
        <v/>
      </c>
      <c r="AE246" s="93" t="str">
        <f t="shared" si="60"/>
        <v/>
      </c>
      <c r="AF246" s="352"/>
      <c r="AG246" s="90" t="str">
        <f t="shared" si="65"/>
        <v/>
      </c>
      <c r="AH246" s="10"/>
    </row>
    <row r="247" spans="1:34" x14ac:dyDescent="0.2">
      <c r="A247" s="65" t="str">
        <f t="shared" si="70"/>
        <v/>
      </c>
      <c r="B247" s="345"/>
      <c r="C247" s="345"/>
      <c r="D247" s="346"/>
      <c r="E247" s="345"/>
      <c r="F247" s="345"/>
      <c r="G247" s="346"/>
      <c r="H247" s="347"/>
      <c r="I247" s="347"/>
      <c r="J247" s="232" t="str">
        <f t="shared" si="66"/>
        <v/>
      </c>
      <c r="K247" s="232" t="str">
        <f t="shared" si="67"/>
        <v/>
      </c>
      <c r="L247" s="232" t="str">
        <f t="shared" si="68"/>
        <v/>
      </c>
      <c r="M247" s="232" t="str">
        <f t="shared" si="69"/>
        <v/>
      </c>
      <c r="N247" s="348" t="s">
        <v>49</v>
      </c>
      <c r="O247" s="348" t="s">
        <v>49</v>
      </c>
      <c r="P247" s="348"/>
      <c r="Q247" s="348"/>
      <c r="R247" s="348"/>
      <c r="S247" s="348"/>
      <c r="T247" s="236" t="str">
        <f t="shared" si="61"/>
        <v/>
      </c>
      <c r="U247" s="236" t="str">
        <f t="shared" si="62"/>
        <v/>
      </c>
      <c r="V247" s="193" t="str">
        <f t="shared" si="63"/>
        <v/>
      </c>
      <c r="W247" s="354"/>
      <c r="X247" s="193" t="str">
        <f t="shared" si="64"/>
        <v/>
      </c>
      <c r="Y247" s="68" t="str">
        <f t="shared" si="56"/>
        <v/>
      </c>
      <c r="Z247" s="69" t="str">
        <f t="shared" si="57"/>
        <v/>
      </c>
      <c r="AA247" s="353"/>
      <c r="AB247" s="68" t="str">
        <f t="shared" si="58"/>
        <v/>
      </c>
      <c r="AC247" s="355"/>
      <c r="AD247" s="93" t="str">
        <f t="shared" si="59"/>
        <v/>
      </c>
      <c r="AE247" s="93" t="str">
        <f t="shared" si="60"/>
        <v/>
      </c>
      <c r="AF247" s="352"/>
      <c r="AG247" s="90" t="str">
        <f t="shared" si="65"/>
        <v/>
      </c>
      <c r="AH247" s="10"/>
    </row>
    <row r="248" spans="1:34" x14ac:dyDescent="0.2">
      <c r="A248" s="65" t="str">
        <f t="shared" si="70"/>
        <v/>
      </c>
      <c r="B248" s="345"/>
      <c r="C248" s="345"/>
      <c r="D248" s="346"/>
      <c r="E248" s="345"/>
      <c r="F248" s="345"/>
      <c r="G248" s="346"/>
      <c r="H248" s="347"/>
      <c r="I248" s="347"/>
      <c r="J248" s="232" t="str">
        <f t="shared" si="66"/>
        <v/>
      </c>
      <c r="K248" s="232" t="str">
        <f t="shared" si="67"/>
        <v/>
      </c>
      <c r="L248" s="232" t="str">
        <f t="shared" si="68"/>
        <v/>
      </c>
      <c r="M248" s="232" t="str">
        <f t="shared" si="69"/>
        <v/>
      </c>
      <c r="N248" s="348" t="s">
        <v>49</v>
      </c>
      <c r="O248" s="348" t="s">
        <v>49</v>
      </c>
      <c r="P248" s="348"/>
      <c r="Q248" s="348"/>
      <c r="R248" s="348"/>
      <c r="S248" s="348"/>
      <c r="T248" s="236" t="str">
        <f t="shared" si="61"/>
        <v/>
      </c>
      <c r="U248" s="236" t="str">
        <f t="shared" si="62"/>
        <v/>
      </c>
      <c r="V248" s="193" t="str">
        <f t="shared" si="63"/>
        <v/>
      </c>
      <c r="W248" s="354"/>
      <c r="X248" s="193" t="str">
        <f t="shared" si="64"/>
        <v/>
      </c>
      <c r="Y248" s="68" t="str">
        <f t="shared" si="56"/>
        <v/>
      </c>
      <c r="Z248" s="69" t="str">
        <f t="shared" si="57"/>
        <v/>
      </c>
      <c r="AA248" s="353"/>
      <c r="AB248" s="68" t="str">
        <f t="shared" si="58"/>
        <v/>
      </c>
      <c r="AC248" s="355"/>
      <c r="AD248" s="93" t="str">
        <f t="shared" si="59"/>
        <v/>
      </c>
      <c r="AE248" s="93" t="str">
        <f t="shared" si="60"/>
        <v/>
      </c>
      <c r="AF248" s="352"/>
      <c r="AG248" s="90" t="str">
        <f t="shared" si="65"/>
        <v/>
      </c>
      <c r="AH248" s="10"/>
    </row>
    <row r="249" spans="1:34" x14ac:dyDescent="0.2">
      <c r="A249" s="65" t="str">
        <f t="shared" si="70"/>
        <v/>
      </c>
      <c r="B249" s="345"/>
      <c r="C249" s="345"/>
      <c r="D249" s="346"/>
      <c r="E249" s="345"/>
      <c r="F249" s="345"/>
      <c r="G249" s="346"/>
      <c r="H249" s="347"/>
      <c r="I249" s="347"/>
      <c r="J249" s="232" t="str">
        <f t="shared" si="66"/>
        <v/>
      </c>
      <c r="K249" s="232" t="str">
        <f t="shared" si="67"/>
        <v/>
      </c>
      <c r="L249" s="232" t="str">
        <f t="shared" si="68"/>
        <v/>
      </c>
      <c r="M249" s="232" t="str">
        <f t="shared" si="69"/>
        <v/>
      </c>
      <c r="N249" s="348" t="s">
        <v>49</v>
      </c>
      <c r="O249" s="348" t="s">
        <v>49</v>
      </c>
      <c r="P249" s="348"/>
      <c r="Q249" s="348"/>
      <c r="R249" s="348"/>
      <c r="S249" s="348"/>
      <c r="T249" s="236" t="str">
        <f t="shared" si="61"/>
        <v/>
      </c>
      <c r="U249" s="236" t="str">
        <f t="shared" si="62"/>
        <v/>
      </c>
      <c r="V249" s="193" t="str">
        <f t="shared" si="63"/>
        <v/>
      </c>
      <c r="W249" s="354"/>
      <c r="X249" s="193" t="str">
        <f t="shared" si="64"/>
        <v/>
      </c>
      <c r="Y249" s="68" t="str">
        <f t="shared" si="56"/>
        <v/>
      </c>
      <c r="Z249" s="69" t="str">
        <f t="shared" si="57"/>
        <v/>
      </c>
      <c r="AA249" s="353"/>
      <c r="AB249" s="68" t="str">
        <f t="shared" si="58"/>
        <v/>
      </c>
      <c r="AC249" s="355"/>
      <c r="AD249" s="93" t="str">
        <f t="shared" si="59"/>
        <v/>
      </c>
      <c r="AE249" s="93" t="str">
        <f t="shared" si="60"/>
        <v/>
      </c>
      <c r="AF249" s="352"/>
      <c r="AG249" s="90" t="str">
        <f t="shared" si="65"/>
        <v/>
      </c>
      <c r="AH249" s="10"/>
    </row>
    <row r="250" spans="1:34" x14ac:dyDescent="0.2">
      <c r="A250" s="65" t="str">
        <f t="shared" si="70"/>
        <v/>
      </c>
      <c r="B250" s="345"/>
      <c r="C250" s="345"/>
      <c r="D250" s="346"/>
      <c r="E250" s="345"/>
      <c r="F250" s="345"/>
      <c r="G250" s="346"/>
      <c r="H250" s="347"/>
      <c r="I250" s="347"/>
      <c r="J250" s="232" t="str">
        <f t="shared" si="66"/>
        <v/>
      </c>
      <c r="K250" s="232" t="str">
        <f t="shared" si="67"/>
        <v/>
      </c>
      <c r="L250" s="232" t="str">
        <f t="shared" si="68"/>
        <v/>
      </c>
      <c r="M250" s="232" t="str">
        <f t="shared" si="69"/>
        <v/>
      </c>
      <c r="N250" s="348" t="s">
        <v>49</v>
      </c>
      <c r="O250" s="348" t="s">
        <v>49</v>
      </c>
      <c r="P250" s="348"/>
      <c r="Q250" s="348"/>
      <c r="R250" s="348"/>
      <c r="S250" s="348"/>
      <c r="T250" s="236" t="str">
        <f t="shared" si="61"/>
        <v/>
      </c>
      <c r="U250" s="236" t="str">
        <f t="shared" si="62"/>
        <v/>
      </c>
      <c r="V250" s="193" t="str">
        <f t="shared" si="63"/>
        <v/>
      </c>
      <c r="W250" s="354"/>
      <c r="X250" s="193" t="str">
        <f t="shared" si="64"/>
        <v/>
      </c>
      <c r="Y250" s="68" t="str">
        <f t="shared" si="56"/>
        <v/>
      </c>
      <c r="Z250" s="69" t="str">
        <f t="shared" si="57"/>
        <v/>
      </c>
      <c r="AA250" s="353"/>
      <c r="AB250" s="68" t="str">
        <f t="shared" si="58"/>
        <v/>
      </c>
      <c r="AC250" s="355"/>
      <c r="AD250" s="93" t="str">
        <f t="shared" si="59"/>
        <v/>
      </c>
      <c r="AE250" s="93" t="str">
        <f t="shared" si="60"/>
        <v/>
      </c>
      <c r="AF250" s="352"/>
      <c r="AG250" s="90" t="str">
        <f t="shared" si="65"/>
        <v/>
      </c>
      <c r="AH250" s="10"/>
    </row>
    <row r="251" spans="1:34" x14ac:dyDescent="0.2">
      <c r="A251" s="65" t="str">
        <f t="shared" si="70"/>
        <v/>
      </c>
      <c r="B251" s="345"/>
      <c r="C251" s="345"/>
      <c r="D251" s="346"/>
      <c r="E251" s="345"/>
      <c r="F251" s="345"/>
      <c r="G251" s="346"/>
      <c r="H251" s="347"/>
      <c r="I251" s="347"/>
      <c r="J251" s="232" t="str">
        <f t="shared" si="66"/>
        <v/>
      </c>
      <c r="K251" s="232" t="str">
        <f t="shared" si="67"/>
        <v/>
      </c>
      <c r="L251" s="232" t="str">
        <f t="shared" si="68"/>
        <v/>
      </c>
      <c r="M251" s="232" t="str">
        <f t="shared" si="69"/>
        <v/>
      </c>
      <c r="N251" s="348" t="s">
        <v>49</v>
      </c>
      <c r="O251" s="348" t="s">
        <v>49</v>
      </c>
      <c r="P251" s="348"/>
      <c r="Q251" s="348"/>
      <c r="R251" s="348"/>
      <c r="S251" s="348"/>
      <c r="T251" s="236" t="str">
        <f t="shared" si="61"/>
        <v/>
      </c>
      <c r="U251" s="236" t="str">
        <f t="shared" si="62"/>
        <v/>
      </c>
      <c r="V251" s="193" t="str">
        <f t="shared" si="63"/>
        <v/>
      </c>
      <c r="W251" s="354"/>
      <c r="X251" s="193" t="str">
        <f t="shared" si="64"/>
        <v/>
      </c>
      <c r="Y251" s="68" t="str">
        <f t="shared" si="56"/>
        <v/>
      </c>
      <c r="Z251" s="69" t="str">
        <f t="shared" si="57"/>
        <v/>
      </c>
      <c r="AA251" s="353"/>
      <c r="AB251" s="68" t="str">
        <f t="shared" si="58"/>
        <v/>
      </c>
      <c r="AC251" s="355"/>
      <c r="AD251" s="93" t="str">
        <f t="shared" si="59"/>
        <v/>
      </c>
      <c r="AE251" s="93" t="str">
        <f t="shared" si="60"/>
        <v/>
      </c>
      <c r="AF251" s="352"/>
      <c r="AG251" s="90" t="str">
        <f t="shared" si="65"/>
        <v/>
      </c>
      <c r="AH251" s="10"/>
    </row>
    <row r="252" spans="1:34" x14ac:dyDescent="0.2">
      <c r="A252" s="65" t="str">
        <f t="shared" si="70"/>
        <v/>
      </c>
      <c r="B252" s="345"/>
      <c r="C252" s="345"/>
      <c r="D252" s="346"/>
      <c r="E252" s="345"/>
      <c r="F252" s="345"/>
      <c r="G252" s="346"/>
      <c r="H252" s="347"/>
      <c r="I252" s="347"/>
      <c r="J252" s="232" t="str">
        <f t="shared" si="66"/>
        <v/>
      </c>
      <c r="K252" s="232" t="str">
        <f t="shared" si="67"/>
        <v/>
      </c>
      <c r="L252" s="232" t="str">
        <f t="shared" si="68"/>
        <v/>
      </c>
      <c r="M252" s="232" t="str">
        <f t="shared" si="69"/>
        <v/>
      </c>
      <c r="N252" s="348" t="s">
        <v>49</v>
      </c>
      <c r="O252" s="348" t="s">
        <v>49</v>
      </c>
      <c r="P252" s="348"/>
      <c r="Q252" s="348"/>
      <c r="R252" s="348"/>
      <c r="S252" s="348"/>
      <c r="T252" s="236" t="str">
        <f t="shared" si="61"/>
        <v/>
      </c>
      <c r="U252" s="236" t="str">
        <f t="shared" si="62"/>
        <v/>
      </c>
      <c r="V252" s="193" t="str">
        <f t="shared" si="63"/>
        <v/>
      </c>
      <c r="W252" s="354"/>
      <c r="X252" s="193" t="str">
        <f t="shared" si="64"/>
        <v/>
      </c>
      <c r="Y252" s="68" t="str">
        <f t="shared" si="56"/>
        <v/>
      </c>
      <c r="Z252" s="69" t="str">
        <f t="shared" si="57"/>
        <v/>
      </c>
      <c r="AA252" s="353"/>
      <c r="AB252" s="68" t="str">
        <f t="shared" si="58"/>
        <v/>
      </c>
      <c r="AC252" s="355"/>
      <c r="AD252" s="93" t="str">
        <f t="shared" si="59"/>
        <v/>
      </c>
      <c r="AE252" s="93" t="str">
        <f t="shared" si="60"/>
        <v/>
      </c>
      <c r="AF252" s="352"/>
      <c r="AG252" s="90" t="str">
        <f t="shared" si="65"/>
        <v/>
      </c>
      <c r="AH252" s="10"/>
    </row>
    <row r="253" spans="1:34" x14ac:dyDescent="0.2">
      <c r="A253" s="65" t="str">
        <f t="shared" si="70"/>
        <v/>
      </c>
      <c r="B253" s="345"/>
      <c r="C253" s="345"/>
      <c r="D253" s="346"/>
      <c r="E253" s="345"/>
      <c r="F253" s="345"/>
      <c r="G253" s="346"/>
      <c r="H253" s="347"/>
      <c r="I253" s="347"/>
      <c r="J253" s="232" t="str">
        <f t="shared" si="66"/>
        <v/>
      </c>
      <c r="K253" s="232" t="str">
        <f t="shared" si="67"/>
        <v/>
      </c>
      <c r="L253" s="232" t="str">
        <f t="shared" si="68"/>
        <v/>
      </c>
      <c r="M253" s="232" t="str">
        <f t="shared" si="69"/>
        <v/>
      </c>
      <c r="N253" s="348" t="s">
        <v>49</v>
      </c>
      <c r="O253" s="348" t="s">
        <v>49</v>
      </c>
      <c r="P253" s="348"/>
      <c r="Q253" s="348"/>
      <c r="R253" s="348"/>
      <c r="S253" s="348"/>
      <c r="T253" s="236" t="str">
        <f t="shared" si="61"/>
        <v/>
      </c>
      <c r="U253" s="236" t="str">
        <f t="shared" si="62"/>
        <v/>
      </c>
      <c r="V253" s="193" t="str">
        <f t="shared" si="63"/>
        <v/>
      </c>
      <c r="W253" s="354"/>
      <c r="X253" s="193" t="str">
        <f t="shared" si="64"/>
        <v/>
      </c>
      <c r="Y253" s="68" t="str">
        <f t="shared" si="56"/>
        <v/>
      </c>
      <c r="Z253" s="69" t="str">
        <f t="shared" si="57"/>
        <v/>
      </c>
      <c r="AA253" s="353"/>
      <c r="AB253" s="68" t="str">
        <f t="shared" si="58"/>
        <v/>
      </c>
      <c r="AC253" s="355"/>
      <c r="AD253" s="93" t="str">
        <f t="shared" si="59"/>
        <v/>
      </c>
      <c r="AE253" s="93" t="str">
        <f t="shared" si="60"/>
        <v/>
      </c>
      <c r="AF253" s="352"/>
      <c r="AG253" s="90" t="str">
        <f t="shared" si="65"/>
        <v/>
      </c>
      <c r="AH253" s="10"/>
    </row>
    <row r="254" spans="1:34" x14ac:dyDescent="0.2">
      <c r="A254" s="65" t="str">
        <f t="shared" si="70"/>
        <v/>
      </c>
      <c r="B254" s="345"/>
      <c r="C254" s="345"/>
      <c r="D254" s="346"/>
      <c r="E254" s="345"/>
      <c r="F254" s="345"/>
      <c r="G254" s="346"/>
      <c r="H254" s="347"/>
      <c r="I254" s="347"/>
      <c r="J254" s="232" t="str">
        <f t="shared" si="66"/>
        <v/>
      </c>
      <c r="K254" s="232" t="str">
        <f t="shared" si="67"/>
        <v/>
      </c>
      <c r="L254" s="232" t="str">
        <f t="shared" si="68"/>
        <v/>
      </c>
      <c r="M254" s="232" t="str">
        <f t="shared" si="69"/>
        <v/>
      </c>
      <c r="N254" s="348" t="s">
        <v>49</v>
      </c>
      <c r="O254" s="348" t="s">
        <v>49</v>
      </c>
      <c r="P254" s="348"/>
      <c r="Q254" s="348"/>
      <c r="R254" s="348"/>
      <c r="S254" s="348"/>
      <c r="T254" s="236" t="str">
        <f t="shared" si="61"/>
        <v/>
      </c>
      <c r="U254" s="236" t="str">
        <f t="shared" si="62"/>
        <v/>
      </c>
      <c r="V254" s="193" t="str">
        <f t="shared" si="63"/>
        <v/>
      </c>
      <c r="W254" s="354"/>
      <c r="X254" s="193" t="str">
        <f t="shared" si="64"/>
        <v/>
      </c>
      <c r="Y254" s="68" t="str">
        <f t="shared" si="56"/>
        <v/>
      </c>
      <c r="Z254" s="69" t="str">
        <f t="shared" si="57"/>
        <v/>
      </c>
      <c r="AA254" s="353"/>
      <c r="AB254" s="68" t="str">
        <f t="shared" si="58"/>
        <v/>
      </c>
      <c r="AC254" s="355"/>
      <c r="AD254" s="93" t="str">
        <f t="shared" si="59"/>
        <v/>
      </c>
      <c r="AE254" s="93" t="str">
        <f t="shared" si="60"/>
        <v/>
      </c>
      <c r="AF254" s="352"/>
      <c r="AG254" s="90" t="str">
        <f t="shared" si="65"/>
        <v/>
      </c>
      <c r="AH254" s="10"/>
    </row>
    <row r="255" spans="1:34" x14ac:dyDescent="0.2">
      <c r="A255" s="65" t="str">
        <f t="shared" si="70"/>
        <v/>
      </c>
      <c r="B255" s="345"/>
      <c r="C255" s="345"/>
      <c r="D255" s="346"/>
      <c r="E255" s="345"/>
      <c r="F255" s="345"/>
      <c r="G255" s="346"/>
      <c r="H255" s="347"/>
      <c r="I255" s="347"/>
      <c r="J255" s="232" t="str">
        <f t="shared" si="66"/>
        <v/>
      </c>
      <c r="K255" s="232" t="str">
        <f t="shared" si="67"/>
        <v/>
      </c>
      <c r="L255" s="232" t="str">
        <f t="shared" si="68"/>
        <v/>
      </c>
      <c r="M255" s="232" t="str">
        <f t="shared" si="69"/>
        <v/>
      </c>
      <c r="N255" s="348" t="s">
        <v>49</v>
      </c>
      <c r="O255" s="348" t="s">
        <v>49</v>
      </c>
      <c r="P255" s="348"/>
      <c r="Q255" s="348"/>
      <c r="R255" s="348"/>
      <c r="S255" s="348"/>
      <c r="T255" s="236" t="str">
        <f t="shared" si="61"/>
        <v/>
      </c>
      <c r="U255" s="236" t="str">
        <f t="shared" si="62"/>
        <v/>
      </c>
      <c r="V255" s="193" t="str">
        <f t="shared" si="63"/>
        <v/>
      </c>
      <c r="W255" s="354"/>
      <c r="X255" s="193" t="str">
        <f t="shared" si="64"/>
        <v/>
      </c>
      <c r="Y255" s="68" t="str">
        <f t="shared" si="56"/>
        <v/>
      </c>
      <c r="Z255" s="69" t="str">
        <f t="shared" si="57"/>
        <v/>
      </c>
      <c r="AA255" s="353"/>
      <c r="AB255" s="68" t="str">
        <f t="shared" si="58"/>
        <v/>
      </c>
      <c r="AC255" s="355"/>
      <c r="AD255" s="93" t="str">
        <f t="shared" si="59"/>
        <v/>
      </c>
      <c r="AE255" s="93" t="str">
        <f t="shared" si="60"/>
        <v/>
      </c>
      <c r="AF255" s="352"/>
      <c r="AG255" s="90" t="str">
        <f t="shared" si="65"/>
        <v/>
      </c>
      <c r="AH255" s="10"/>
    </row>
    <row r="256" spans="1:34" x14ac:dyDescent="0.2">
      <c r="A256" s="65" t="str">
        <f t="shared" si="70"/>
        <v/>
      </c>
      <c r="B256" s="345"/>
      <c r="C256" s="345"/>
      <c r="D256" s="346"/>
      <c r="E256" s="345"/>
      <c r="F256" s="345"/>
      <c r="G256" s="346"/>
      <c r="H256" s="347"/>
      <c r="I256" s="347"/>
      <c r="J256" s="232" t="str">
        <f t="shared" si="66"/>
        <v/>
      </c>
      <c r="K256" s="232" t="str">
        <f t="shared" si="67"/>
        <v/>
      </c>
      <c r="L256" s="232" t="str">
        <f t="shared" si="68"/>
        <v/>
      </c>
      <c r="M256" s="232" t="str">
        <f t="shared" si="69"/>
        <v/>
      </c>
      <c r="N256" s="348" t="s">
        <v>49</v>
      </c>
      <c r="O256" s="348" t="s">
        <v>49</v>
      </c>
      <c r="P256" s="348"/>
      <c r="Q256" s="348"/>
      <c r="R256" s="348"/>
      <c r="S256" s="348"/>
      <c r="T256" s="236" t="str">
        <f t="shared" si="61"/>
        <v/>
      </c>
      <c r="U256" s="236" t="str">
        <f t="shared" si="62"/>
        <v/>
      </c>
      <c r="V256" s="193" t="str">
        <f t="shared" si="63"/>
        <v/>
      </c>
      <c r="W256" s="354"/>
      <c r="X256" s="193" t="str">
        <f t="shared" si="64"/>
        <v/>
      </c>
      <c r="Y256" s="68" t="str">
        <f t="shared" si="56"/>
        <v/>
      </c>
      <c r="Z256" s="69" t="str">
        <f t="shared" si="57"/>
        <v/>
      </c>
      <c r="AA256" s="353"/>
      <c r="AB256" s="68" t="str">
        <f t="shared" si="58"/>
        <v/>
      </c>
      <c r="AC256" s="355"/>
      <c r="AD256" s="93" t="str">
        <f t="shared" si="59"/>
        <v/>
      </c>
      <c r="AE256" s="93" t="str">
        <f t="shared" si="60"/>
        <v/>
      </c>
      <c r="AF256" s="352"/>
      <c r="AG256" s="90" t="str">
        <f t="shared" si="65"/>
        <v/>
      </c>
      <c r="AH256" s="10"/>
    </row>
    <row r="257" spans="1:34" x14ac:dyDescent="0.2">
      <c r="A257" s="65" t="str">
        <f t="shared" si="70"/>
        <v/>
      </c>
      <c r="B257" s="345"/>
      <c r="C257" s="345"/>
      <c r="D257" s="346"/>
      <c r="E257" s="345"/>
      <c r="F257" s="345"/>
      <c r="G257" s="346"/>
      <c r="H257" s="347"/>
      <c r="I257" s="347"/>
      <c r="J257" s="232" t="str">
        <f t="shared" si="66"/>
        <v/>
      </c>
      <c r="K257" s="232" t="str">
        <f t="shared" si="67"/>
        <v/>
      </c>
      <c r="L257" s="232" t="str">
        <f t="shared" si="68"/>
        <v/>
      </c>
      <c r="M257" s="232" t="str">
        <f t="shared" si="69"/>
        <v/>
      </c>
      <c r="N257" s="348" t="s">
        <v>49</v>
      </c>
      <c r="O257" s="348" t="s">
        <v>49</v>
      </c>
      <c r="P257" s="348"/>
      <c r="Q257" s="348"/>
      <c r="R257" s="348"/>
      <c r="S257" s="348"/>
      <c r="T257" s="236" t="str">
        <f t="shared" si="61"/>
        <v/>
      </c>
      <c r="U257" s="236" t="str">
        <f t="shared" si="62"/>
        <v/>
      </c>
      <c r="V257" s="193" t="str">
        <f t="shared" si="63"/>
        <v/>
      </c>
      <c r="W257" s="354"/>
      <c r="X257" s="193" t="str">
        <f t="shared" si="64"/>
        <v/>
      </c>
      <c r="Y257" s="68" t="str">
        <f t="shared" si="56"/>
        <v/>
      </c>
      <c r="Z257" s="69" t="str">
        <f t="shared" si="57"/>
        <v/>
      </c>
      <c r="AA257" s="353"/>
      <c r="AB257" s="68" t="str">
        <f t="shared" si="58"/>
        <v/>
      </c>
      <c r="AC257" s="355"/>
      <c r="AD257" s="93" t="str">
        <f t="shared" si="59"/>
        <v/>
      </c>
      <c r="AE257" s="93" t="str">
        <f t="shared" si="60"/>
        <v/>
      </c>
      <c r="AF257" s="352"/>
      <c r="AG257" s="90" t="str">
        <f t="shared" si="65"/>
        <v/>
      </c>
      <c r="AH257" s="10"/>
    </row>
    <row r="258" spans="1:34" x14ac:dyDescent="0.2">
      <c r="A258" s="65" t="str">
        <f t="shared" si="70"/>
        <v/>
      </c>
      <c r="B258" s="345"/>
      <c r="C258" s="345"/>
      <c r="D258" s="346"/>
      <c r="E258" s="345"/>
      <c r="F258" s="345"/>
      <c r="G258" s="346"/>
      <c r="H258" s="347"/>
      <c r="I258" s="347"/>
      <c r="J258" s="232" t="str">
        <f t="shared" si="66"/>
        <v/>
      </c>
      <c r="K258" s="232" t="str">
        <f t="shared" si="67"/>
        <v/>
      </c>
      <c r="L258" s="232" t="str">
        <f t="shared" si="68"/>
        <v/>
      </c>
      <c r="M258" s="232" t="str">
        <f t="shared" si="69"/>
        <v/>
      </c>
      <c r="N258" s="348" t="s">
        <v>49</v>
      </c>
      <c r="O258" s="348" t="s">
        <v>49</v>
      </c>
      <c r="P258" s="348"/>
      <c r="Q258" s="348"/>
      <c r="R258" s="348"/>
      <c r="S258" s="348"/>
      <c r="T258" s="236" t="str">
        <f t="shared" si="61"/>
        <v/>
      </c>
      <c r="U258" s="236" t="str">
        <f t="shared" si="62"/>
        <v/>
      </c>
      <c r="V258" s="193" t="str">
        <f t="shared" si="63"/>
        <v/>
      </c>
      <c r="W258" s="354"/>
      <c r="X258" s="193" t="str">
        <f t="shared" si="64"/>
        <v/>
      </c>
      <c r="Y258" s="68" t="str">
        <f t="shared" si="56"/>
        <v/>
      </c>
      <c r="Z258" s="69" t="str">
        <f t="shared" si="57"/>
        <v/>
      </c>
      <c r="AA258" s="353"/>
      <c r="AB258" s="68" t="str">
        <f t="shared" si="58"/>
        <v/>
      </c>
      <c r="AC258" s="355"/>
      <c r="AD258" s="93" t="str">
        <f t="shared" si="59"/>
        <v/>
      </c>
      <c r="AE258" s="93" t="str">
        <f t="shared" si="60"/>
        <v/>
      </c>
      <c r="AF258" s="352"/>
      <c r="AG258" s="90" t="str">
        <f t="shared" si="65"/>
        <v/>
      </c>
      <c r="AH258" s="10"/>
    </row>
    <row r="259" spans="1:34" x14ac:dyDescent="0.2">
      <c r="A259" s="65" t="str">
        <f t="shared" si="70"/>
        <v/>
      </c>
      <c r="B259" s="345"/>
      <c r="C259" s="345"/>
      <c r="D259" s="346"/>
      <c r="E259" s="345"/>
      <c r="F259" s="345"/>
      <c r="G259" s="346"/>
      <c r="H259" s="347"/>
      <c r="I259" s="347"/>
      <c r="J259" s="232" t="str">
        <f t="shared" si="66"/>
        <v/>
      </c>
      <c r="K259" s="232" t="str">
        <f t="shared" si="67"/>
        <v/>
      </c>
      <c r="L259" s="232" t="str">
        <f t="shared" si="68"/>
        <v/>
      </c>
      <c r="M259" s="232" t="str">
        <f t="shared" si="69"/>
        <v/>
      </c>
      <c r="N259" s="348" t="s">
        <v>49</v>
      </c>
      <c r="O259" s="348" t="s">
        <v>49</v>
      </c>
      <c r="P259" s="348"/>
      <c r="Q259" s="348"/>
      <c r="R259" s="348"/>
      <c r="S259" s="348"/>
      <c r="T259" s="236" t="str">
        <f t="shared" si="61"/>
        <v/>
      </c>
      <c r="U259" s="236" t="str">
        <f t="shared" si="62"/>
        <v/>
      </c>
      <c r="V259" s="193" t="str">
        <f t="shared" si="63"/>
        <v/>
      </c>
      <c r="W259" s="354"/>
      <c r="X259" s="193" t="str">
        <f t="shared" si="64"/>
        <v/>
      </c>
      <c r="Y259" s="68" t="str">
        <f t="shared" si="56"/>
        <v/>
      </c>
      <c r="Z259" s="69" t="str">
        <f t="shared" si="57"/>
        <v/>
      </c>
      <c r="AA259" s="353"/>
      <c r="AB259" s="68" t="str">
        <f t="shared" si="58"/>
        <v/>
      </c>
      <c r="AC259" s="355"/>
      <c r="AD259" s="93" t="str">
        <f t="shared" si="59"/>
        <v/>
      </c>
      <c r="AE259" s="93" t="str">
        <f t="shared" si="60"/>
        <v/>
      </c>
      <c r="AF259" s="352"/>
      <c r="AG259" s="90" t="str">
        <f t="shared" si="65"/>
        <v/>
      </c>
      <c r="AH259" s="10"/>
    </row>
    <row r="260" spans="1:34" x14ac:dyDescent="0.2">
      <c r="A260" s="65" t="str">
        <f t="shared" si="70"/>
        <v/>
      </c>
      <c r="B260" s="345"/>
      <c r="C260" s="345"/>
      <c r="D260" s="346"/>
      <c r="E260" s="345"/>
      <c r="F260" s="345"/>
      <c r="G260" s="346"/>
      <c r="H260" s="347"/>
      <c r="I260" s="347"/>
      <c r="J260" s="232" t="str">
        <f t="shared" si="66"/>
        <v/>
      </c>
      <c r="K260" s="232" t="str">
        <f t="shared" si="67"/>
        <v/>
      </c>
      <c r="L260" s="232" t="str">
        <f t="shared" si="68"/>
        <v/>
      </c>
      <c r="M260" s="232" t="str">
        <f t="shared" si="69"/>
        <v/>
      </c>
      <c r="N260" s="348" t="s">
        <v>49</v>
      </c>
      <c r="O260" s="348" t="s">
        <v>49</v>
      </c>
      <c r="P260" s="348"/>
      <c r="Q260" s="348"/>
      <c r="R260" s="348"/>
      <c r="S260" s="348"/>
      <c r="T260" s="236" t="str">
        <f t="shared" si="61"/>
        <v/>
      </c>
      <c r="U260" s="236" t="str">
        <f t="shared" si="62"/>
        <v/>
      </c>
      <c r="V260" s="193" t="str">
        <f t="shared" si="63"/>
        <v/>
      </c>
      <c r="W260" s="354"/>
      <c r="X260" s="193" t="str">
        <f t="shared" si="64"/>
        <v/>
      </c>
      <c r="Y260" s="68" t="str">
        <f t="shared" si="56"/>
        <v/>
      </c>
      <c r="Z260" s="69" t="str">
        <f t="shared" si="57"/>
        <v/>
      </c>
      <c r="AA260" s="353"/>
      <c r="AB260" s="68" t="str">
        <f t="shared" si="58"/>
        <v/>
      </c>
      <c r="AC260" s="355"/>
      <c r="AD260" s="93" t="str">
        <f t="shared" si="59"/>
        <v/>
      </c>
      <c r="AE260" s="93" t="str">
        <f t="shared" si="60"/>
        <v/>
      </c>
      <c r="AF260" s="352"/>
      <c r="AG260" s="90" t="str">
        <f t="shared" si="65"/>
        <v/>
      </c>
      <c r="AH260" s="10"/>
    </row>
    <row r="261" spans="1:34" x14ac:dyDescent="0.2">
      <c r="A261" s="65" t="str">
        <f t="shared" si="70"/>
        <v/>
      </c>
      <c r="B261" s="345"/>
      <c r="C261" s="345"/>
      <c r="D261" s="346"/>
      <c r="E261" s="345"/>
      <c r="F261" s="345"/>
      <c r="G261" s="346"/>
      <c r="H261" s="347"/>
      <c r="I261" s="347"/>
      <c r="J261" s="232" t="str">
        <f t="shared" si="66"/>
        <v/>
      </c>
      <c r="K261" s="232" t="str">
        <f t="shared" si="67"/>
        <v/>
      </c>
      <c r="L261" s="232" t="str">
        <f t="shared" si="68"/>
        <v/>
      </c>
      <c r="M261" s="232" t="str">
        <f t="shared" si="69"/>
        <v/>
      </c>
      <c r="N261" s="348" t="s">
        <v>49</v>
      </c>
      <c r="O261" s="348" t="s">
        <v>49</v>
      </c>
      <c r="P261" s="348"/>
      <c r="Q261" s="348"/>
      <c r="R261" s="348"/>
      <c r="S261" s="348"/>
      <c r="T261" s="236" t="str">
        <f t="shared" si="61"/>
        <v/>
      </c>
      <c r="U261" s="236" t="str">
        <f t="shared" si="62"/>
        <v/>
      </c>
      <c r="V261" s="193" t="str">
        <f t="shared" si="63"/>
        <v/>
      </c>
      <c r="W261" s="354"/>
      <c r="X261" s="193" t="str">
        <f t="shared" si="64"/>
        <v/>
      </c>
      <c r="Y261" s="68" t="str">
        <f t="shared" si="56"/>
        <v/>
      </c>
      <c r="Z261" s="69" t="str">
        <f t="shared" si="57"/>
        <v/>
      </c>
      <c r="AA261" s="353"/>
      <c r="AB261" s="68" t="str">
        <f t="shared" si="58"/>
        <v/>
      </c>
      <c r="AC261" s="355"/>
      <c r="AD261" s="93" t="str">
        <f t="shared" si="59"/>
        <v/>
      </c>
      <c r="AE261" s="93" t="str">
        <f t="shared" si="60"/>
        <v/>
      </c>
      <c r="AF261" s="352"/>
      <c r="AG261" s="90" t="str">
        <f t="shared" si="65"/>
        <v/>
      </c>
      <c r="AH261" s="10"/>
    </row>
    <row r="262" spans="1:34" x14ac:dyDescent="0.2">
      <c r="A262" s="65" t="str">
        <f t="shared" si="70"/>
        <v/>
      </c>
      <c r="B262" s="345"/>
      <c r="C262" s="345"/>
      <c r="D262" s="346"/>
      <c r="E262" s="345"/>
      <c r="F262" s="345"/>
      <c r="G262" s="346"/>
      <c r="H262" s="347"/>
      <c r="I262" s="347"/>
      <c r="J262" s="232" t="str">
        <f t="shared" si="66"/>
        <v/>
      </c>
      <c r="K262" s="232" t="str">
        <f t="shared" si="67"/>
        <v/>
      </c>
      <c r="L262" s="232" t="str">
        <f t="shared" si="68"/>
        <v/>
      </c>
      <c r="M262" s="232" t="str">
        <f t="shared" si="69"/>
        <v/>
      </c>
      <c r="N262" s="348" t="s">
        <v>49</v>
      </c>
      <c r="O262" s="348" t="s">
        <v>49</v>
      </c>
      <c r="P262" s="348"/>
      <c r="Q262" s="348"/>
      <c r="R262" s="348"/>
      <c r="S262" s="348"/>
      <c r="T262" s="236" t="str">
        <f t="shared" si="61"/>
        <v/>
      </c>
      <c r="U262" s="236" t="str">
        <f t="shared" si="62"/>
        <v/>
      </c>
      <c r="V262" s="193" t="str">
        <f t="shared" si="63"/>
        <v/>
      </c>
      <c r="W262" s="354"/>
      <c r="X262" s="193" t="str">
        <f t="shared" si="64"/>
        <v/>
      </c>
      <c r="Y262" s="68" t="str">
        <f t="shared" si="56"/>
        <v/>
      </c>
      <c r="Z262" s="69" t="str">
        <f t="shared" si="57"/>
        <v/>
      </c>
      <c r="AA262" s="353"/>
      <c r="AB262" s="68" t="str">
        <f t="shared" si="58"/>
        <v/>
      </c>
      <c r="AC262" s="355"/>
      <c r="AD262" s="93" t="str">
        <f t="shared" si="59"/>
        <v/>
      </c>
      <c r="AE262" s="93" t="str">
        <f t="shared" si="60"/>
        <v/>
      </c>
      <c r="AF262" s="352"/>
      <c r="AG262" s="90" t="str">
        <f t="shared" si="65"/>
        <v/>
      </c>
      <c r="AH262" s="10"/>
    </row>
    <row r="263" spans="1:34" x14ac:dyDescent="0.2">
      <c r="A263" s="65" t="str">
        <f t="shared" si="70"/>
        <v/>
      </c>
      <c r="B263" s="345"/>
      <c r="C263" s="345"/>
      <c r="D263" s="346"/>
      <c r="E263" s="345"/>
      <c r="F263" s="345"/>
      <c r="G263" s="346"/>
      <c r="H263" s="347"/>
      <c r="I263" s="347"/>
      <c r="J263" s="232" t="str">
        <f t="shared" si="66"/>
        <v/>
      </c>
      <c r="K263" s="232" t="str">
        <f t="shared" si="67"/>
        <v/>
      </c>
      <c r="L263" s="232" t="str">
        <f t="shared" si="68"/>
        <v/>
      </c>
      <c r="M263" s="232" t="str">
        <f t="shared" si="69"/>
        <v/>
      </c>
      <c r="N263" s="348" t="s">
        <v>49</v>
      </c>
      <c r="O263" s="348" t="s">
        <v>49</v>
      </c>
      <c r="P263" s="348"/>
      <c r="Q263" s="348"/>
      <c r="R263" s="348"/>
      <c r="S263" s="348"/>
      <c r="T263" s="236" t="str">
        <f t="shared" si="61"/>
        <v/>
      </c>
      <c r="U263" s="236" t="str">
        <f t="shared" si="62"/>
        <v/>
      </c>
      <c r="V263" s="193" t="str">
        <f t="shared" si="63"/>
        <v/>
      </c>
      <c r="W263" s="354"/>
      <c r="X263" s="193" t="str">
        <f t="shared" si="64"/>
        <v/>
      </c>
      <c r="Y263" s="68" t="str">
        <f t="shared" si="56"/>
        <v/>
      </c>
      <c r="Z263" s="69" t="str">
        <f t="shared" si="57"/>
        <v/>
      </c>
      <c r="AA263" s="353"/>
      <c r="AB263" s="68" t="str">
        <f t="shared" si="58"/>
        <v/>
      </c>
      <c r="AC263" s="355"/>
      <c r="AD263" s="93" t="str">
        <f t="shared" si="59"/>
        <v/>
      </c>
      <c r="AE263" s="93" t="str">
        <f t="shared" si="60"/>
        <v/>
      </c>
      <c r="AF263" s="352"/>
      <c r="AG263" s="90" t="str">
        <f t="shared" si="65"/>
        <v/>
      </c>
      <c r="AH263" s="10"/>
    </row>
    <row r="264" spans="1:34" x14ac:dyDescent="0.2">
      <c r="A264" s="72" t="str">
        <f t="shared" si="70"/>
        <v/>
      </c>
      <c r="B264" s="356"/>
      <c r="C264" s="356"/>
      <c r="D264" s="357"/>
      <c r="E264" s="356"/>
      <c r="F264" s="356"/>
      <c r="G264" s="357"/>
      <c r="H264" s="358"/>
      <c r="I264" s="358"/>
      <c r="J264" s="234" t="str">
        <f t="shared" si="66"/>
        <v/>
      </c>
      <c r="K264" s="234" t="str">
        <f t="shared" si="67"/>
        <v/>
      </c>
      <c r="L264" s="234" t="str">
        <f t="shared" si="68"/>
        <v/>
      </c>
      <c r="M264" s="234" t="str">
        <f t="shared" si="69"/>
        <v/>
      </c>
      <c r="N264" s="359" t="s">
        <v>49</v>
      </c>
      <c r="O264" s="359" t="s">
        <v>49</v>
      </c>
      <c r="P264" s="359"/>
      <c r="Q264" s="359"/>
      <c r="R264" s="359"/>
      <c r="S264" s="359"/>
      <c r="T264" s="237" t="str">
        <f t="shared" si="61"/>
        <v/>
      </c>
      <c r="U264" s="237" t="str">
        <f t="shared" si="62"/>
        <v/>
      </c>
      <c r="V264" s="194" t="str">
        <f t="shared" si="63"/>
        <v/>
      </c>
      <c r="W264" s="360"/>
      <c r="X264" s="194" t="str">
        <f t="shared" si="64"/>
        <v/>
      </c>
      <c r="Y264" s="96" t="str">
        <f t="shared" si="56"/>
        <v/>
      </c>
      <c r="Z264" s="73" t="str">
        <f t="shared" si="57"/>
        <v/>
      </c>
      <c r="AA264" s="361"/>
      <c r="AB264" s="96" t="str">
        <f t="shared" si="58"/>
        <v/>
      </c>
      <c r="AC264" s="362"/>
      <c r="AD264" s="94" t="str">
        <f t="shared" si="59"/>
        <v/>
      </c>
      <c r="AE264" s="94" t="str">
        <f t="shared" si="60"/>
        <v/>
      </c>
      <c r="AF264" s="363"/>
      <c r="AG264" s="91" t="str">
        <f t="shared" si="65"/>
        <v/>
      </c>
      <c r="AH264" s="10"/>
    </row>
    <row r="265" spans="1:34" x14ac:dyDescent="0.2">
      <c r="X265" s="10"/>
      <c r="AA265" s="210"/>
      <c r="AC265" s="97"/>
      <c r="AD265" s="37"/>
      <c r="AF265" s="34"/>
      <c r="AG265" s="37"/>
      <c r="AH265" s="10"/>
    </row>
    <row r="266" spans="1:34" x14ac:dyDescent="0.2">
      <c r="C266" s="190" t="s">
        <v>215</v>
      </c>
      <c r="X266" s="10"/>
      <c r="AC266" s="34"/>
      <c r="AD266" s="37"/>
      <c r="AF266" s="34"/>
      <c r="AG266" s="37"/>
      <c r="AH266" s="10"/>
    </row>
    <row r="267" spans="1:34" x14ac:dyDescent="0.2">
      <c r="X267" s="10"/>
      <c r="AC267" s="34"/>
      <c r="AD267" s="37"/>
      <c r="AF267" s="34"/>
      <c r="AG267" s="37"/>
      <c r="AH267" s="10"/>
    </row>
    <row r="268" spans="1:34" x14ac:dyDescent="0.2">
      <c r="X268" s="10"/>
      <c r="AC268" s="34"/>
      <c r="AD268" s="37"/>
      <c r="AF268" s="34"/>
      <c r="AG268" s="37"/>
      <c r="AH268" s="10"/>
    </row>
    <row r="269" spans="1:34" x14ac:dyDescent="0.2">
      <c r="X269" s="10"/>
      <c r="AC269" s="34"/>
      <c r="AD269" s="37"/>
      <c r="AF269" s="34"/>
      <c r="AG269" s="37"/>
      <c r="AH269" s="10"/>
    </row>
    <row r="270" spans="1:34" x14ac:dyDescent="0.2">
      <c r="X270" s="10"/>
      <c r="AC270" s="34"/>
      <c r="AD270" s="37"/>
      <c r="AF270" s="34"/>
      <c r="AG270" s="37"/>
      <c r="AH270" s="10"/>
    </row>
    <row r="271" spans="1:34" x14ac:dyDescent="0.2">
      <c r="X271" s="10"/>
      <c r="AC271" s="34"/>
      <c r="AD271" s="37"/>
      <c r="AF271" s="34"/>
      <c r="AG271" s="37"/>
      <c r="AH271" s="10"/>
    </row>
    <row r="272" spans="1:34" x14ac:dyDescent="0.2">
      <c r="X272" s="10"/>
      <c r="AC272" s="34"/>
      <c r="AD272" s="37"/>
      <c r="AF272" s="34"/>
      <c r="AG272" s="37"/>
      <c r="AH272" s="10"/>
    </row>
    <row r="273" spans="24:34" x14ac:dyDescent="0.2">
      <c r="X273" s="10"/>
      <c r="AC273" s="34"/>
      <c r="AD273" s="37"/>
      <c r="AF273" s="34"/>
      <c r="AG273" s="37"/>
      <c r="AH273" s="10"/>
    </row>
    <row r="274" spans="24:34" x14ac:dyDescent="0.2">
      <c r="X274" s="10"/>
      <c r="AC274" s="34"/>
      <c r="AD274" s="37"/>
      <c r="AF274" s="34"/>
      <c r="AG274" s="37"/>
      <c r="AH274" s="10"/>
    </row>
    <row r="275" spans="24:34" x14ac:dyDescent="0.2">
      <c r="X275" s="10"/>
      <c r="AC275" s="34"/>
      <c r="AD275" s="37"/>
      <c r="AF275" s="34"/>
      <c r="AG275" s="37"/>
      <c r="AH275" s="10"/>
    </row>
    <row r="276" spans="24:34" x14ac:dyDescent="0.2">
      <c r="X276" s="10"/>
      <c r="AC276" s="34"/>
      <c r="AD276" s="37"/>
      <c r="AF276" s="34"/>
      <c r="AG276" s="37"/>
      <c r="AH276" s="10"/>
    </row>
    <row r="277" spans="24:34" x14ac:dyDescent="0.2">
      <c r="X277" s="10"/>
      <c r="AC277" s="34"/>
      <c r="AD277" s="37"/>
      <c r="AF277" s="34"/>
      <c r="AG277" s="37"/>
      <c r="AH277" s="10"/>
    </row>
    <row r="278" spans="24:34" x14ac:dyDescent="0.2">
      <c r="X278" s="10"/>
      <c r="AC278" s="34"/>
      <c r="AD278" s="37"/>
      <c r="AF278" s="34"/>
      <c r="AG278" s="37"/>
      <c r="AH278" s="10"/>
    </row>
    <row r="279" spans="24:34" x14ac:dyDescent="0.2">
      <c r="X279" s="10"/>
      <c r="AC279" s="34"/>
      <c r="AD279" s="37"/>
      <c r="AF279" s="34"/>
      <c r="AG279" s="37"/>
      <c r="AH279" s="10"/>
    </row>
    <row r="280" spans="24:34" x14ac:dyDescent="0.2">
      <c r="X280" s="10"/>
      <c r="AC280" s="34"/>
      <c r="AD280" s="37"/>
      <c r="AF280" s="34"/>
      <c r="AG280" s="37"/>
      <c r="AH280" s="10"/>
    </row>
    <row r="281" spans="24:34" x14ac:dyDescent="0.2">
      <c r="X281" s="10"/>
      <c r="AC281" s="34"/>
      <c r="AD281" s="37"/>
      <c r="AF281" s="34"/>
      <c r="AG281" s="37"/>
      <c r="AH281" s="10"/>
    </row>
    <row r="282" spans="24:34" x14ac:dyDescent="0.2">
      <c r="X282" s="10"/>
      <c r="AC282" s="34"/>
      <c r="AD282" s="37"/>
      <c r="AF282" s="34"/>
      <c r="AG282" s="37"/>
      <c r="AH282" s="10"/>
    </row>
    <row r="283" spans="24:34" x14ac:dyDescent="0.2">
      <c r="X283" s="10"/>
      <c r="AC283" s="34"/>
      <c r="AD283" s="37"/>
      <c r="AF283" s="34"/>
      <c r="AG283" s="37"/>
      <c r="AH283" s="10"/>
    </row>
    <row r="284" spans="24:34" x14ac:dyDescent="0.2">
      <c r="X284" s="10"/>
      <c r="AC284" s="34"/>
      <c r="AD284" s="37"/>
      <c r="AF284" s="34"/>
      <c r="AG284" s="37"/>
      <c r="AH284" s="10"/>
    </row>
    <row r="285" spans="24:34" x14ac:dyDescent="0.2">
      <c r="X285" s="10"/>
      <c r="AC285" s="34"/>
      <c r="AD285" s="37"/>
      <c r="AF285" s="34"/>
      <c r="AG285" s="37"/>
      <c r="AH285" s="10"/>
    </row>
    <row r="286" spans="24:34" x14ac:dyDescent="0.2">
      <c r="X286" s="10"/>
      <c r="AC286" s="34"/>
      <c r="AD286" s="37"/>
      <c r="AF286" s="34"/>
      <c r="AG286" s="37"/>
      <c r="AH286" s="10"/>
    </row>
    <row r="287" spans="24:34" x14ac:dyDescent="0.2">
      <c r="X287" s="10"/>
      <c r="AC287" s="34"/>
      <c r="AD287" s="37"/>
      <c r="AF287" s="34"/>
      <c r="AG287" s="37"/>
      <c r="AH287" s="10"/>
    </row>
  </sheetData>
  <sheetProtection algorithmName="SHA-512" hashValue="nrKZZmipSi/oCZCQ0z5qo6BNFY4al/inPiCJU3AwOmb1i3O0WDMmOs3gAxT3ovZUGMCyvrzwtSdvvbTZeGZvMg==" saltValue="Om4zschtonbtCRD6EwGOjg==" spinCount="100000" sheet="1" objects="1" scenarios="1"/>
  <mergeCells count="28">
    <mergeCell ref="AG8:AG9"/>
    <mergeCell ref="J10:L10"/>
    <mergeCell ref="J11:L11"/>
    <mergeCell ref="T13:T14"/>
    <mergeCell ref="AB13:AB14"/>
    <mergeCell ref="AF10:AF11"/>
    <mergeCell ref="U13:U14"/>
    <mergeCell ref="N13:S13"/>
    <mergeCell ref="AE13:AE14"/>
    <mergeCell ref="AG13:AG14"/>
    <mergeCell ref="AF13:AF14"/>
    <mergeCell ref="AC13:AC14"/>
    <mergeCell ref="AD13:AD14"/>
    <mergeCell ref="AA13:AA14"/>
    <mergeCell ref="Z13:Z14"/>
    <mergeCell ref="Y13:Y14"/>
    <mergeCell ref="H13:H14"/>
    <mergeCell ref="C13:C14"/>
    <mergeCell ref="G13:G14"/>
    <mergeCell ref="E13:E14"/>
    <mergeCell ref="F13:F14"/>
    <mergeCell ref="D13:D14"/>
    <mergeCell ref="X13:X14"/>
    <mergeCell ref="I13:I14"/>
    <mergeCell ref="J13:K13"/>
    <mergeCell ref="L13:M13"/>
    <mergeCell ref="W13:W14"/>
    <mergeCell ref="V13:V14"/>
  </mergeCells>
  <phoneticPr fontId="2"/>
  <printOptions horizontalCentered="1"/>
  <pageMargins left="0.39370078740157483" right="0.39370078740157483" top="0.59055118110236227" bottom="0.33" header="0.51181102362204722" footer="0.4"/>
  <pageSetup paperSize="9" scale="56" orientation="landscape" horizontalDpi="4294967293" r:id="rId1"/>
  <headerFooter alignWithMargins="0">
    <oddFooter>&amp;C&amp;P</oddFooter>
  </headerFooter>
  <rowBreaks count="1" manualBreakCount="1">
    <brk id="85"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6"/>
    <pageSetUpPr autoPageBreaks="0"/>
  </sheetPr>
  <dimension ref="A1:W257"/>
  <sheetViews>
    <sheetView showGridLines="0" zoomScaleNormal="100" workbookViewId="0">
      <pane xSplit="2" ySplit="7" topLeftCell="C8" activePane="bottomRight" state="frozen"/>
      <selection activeCell="G7" sqref="G7"/>
      <selection pane="topRight" activeCell="G7" sqref="G7"/>
      <selection pane="bottomLeft" activeCell="G7" sqref="G7"/>
      <selection pane="bottomRight" activeCell="C19" sqref="C19"/>
    </sheetView>
  </sheetViews>
  <sheetFormatPr defaultColWidth="9" defaultRowHeight="13.2" x14ac:dyDescent="0.2"/>
  <cols>
    <col min="1" max="1" width="5.109375" style="5" customWidth="1"/>
    <col min="2" max="2" width="4.6640625" style="5" customWidth="1"/>
    <col min="3" max="3" width="13.21875" style="2" customWidth="1"/>
    <col min="4" max="4" width="10.77734375" style="2" customWidth="1"/>
    <col min="5" max="5" width="7.88671875" style="2" customWidth="1"/>
    <col min="6" max="6" width="7.21875" style="2" customWidth="1"/>
    <col min="7" max="7" width="7.6640625" style="2" customWidth="1"/>
    <col min="8" max="9" width="11" style="2" customWidth="1"/>
    <col min="10" max="13" width="4.77734375" style="2" customWidth="1"/>
    <col min="14" max="14" width="12.44140625" style="9" customWidth="1"/>
    <col min="15" max="21" width="11.44140625" style="2" customWidth="1"/>
    <col min="22" max="22" width="12.33203125" style="2" customWidth="1"/>
    <col min="23" max="23" width="14.44140625" style="2" customWidth="1"/>
    <col min="24" max="16384" width="9" style="2"/>
  </cols>
  <sheetData>
    <row r="1" spans="1:23" ht="19.5" customHeight="1" x14ac:dyDescent="0.2">
      <c r="A1" s="32" t="s">
        <v>170</v>
      </c>
      <c r="D1" s="7"/>
      <c r="E1" s="7"/>
      <c r="F1" s="7"/>
      <c r="G1" s="7"/>
      <c r="H1" s="27"/>
      <c r="I1" s="7"/>
      <c r="J1" s="13"/>
      <c r="M1" s="6"/>
      <c r="N1" s="1"/>
      <c r="V1" s="277" t="s">
        <v>145</v>
      </c>
    </row>
    <row r="2" spans="1:23" ht="17.25" customHeight="1" x14ac:dyDescent="0.2">
      <c r="A2" s="4"/>
      <c r="B2" s="4"/>
      <c r="D2" s="7"/>
      <c r="E2" s="7"/>
      <c r="F2" s="30"/>
      <c r="G2" s="31"/>
      <c r="H2" s="28"/>
      <c r="I2" s="7"/>
      <c r="J2" s="13" t="s">
        <v>143</v>
      </c>
      <c r="M2" s="6"/>
      <c r="N2" s="3"/>
      <c r="P2" s="13" t="s">
        <v>144</v>
      </c>
    </row>
    <row r="3" spans="1:23" ht="16.5" customHeight="1" x14ac:dyDescent="0.2">
      <c r="A3" s="4"/>
      <c r="B3" s="4"/>
      <c r="C3" s="273" t="s">
        <v>6</v>
      </c>
      <c r="D3" s="5"/>
      <c r="E3" s="199" t="s">
        <v>140</v>
      </c>
      <c r="F3" s="197"/>
      <c r="G3" s="14"/>
      <c r="H3" s="5"/>
      <c r="I3" s="5"/>
      <c r="J3" s="332" t="s">
        <v>148</v>
      </c>
      <c r="K3" s="332"/>
      <c r="L3" s="332"/>
      <c r="M3" s="6"/>
      <c r="N3" s="274" t="s">
        <v>3</v>
      </c>
      <c r="O3" s="275" t="s">
        <v>0</v>
      </c>
      <c r="P3" s="275"/>
      <c r="Q3" s="275" t="s">
        <v>51</v>
      </c>
      <c r="R3" s="275"/>
      <c r="S3" s="275"/>
      <c r="T3" s="275"/>
      <c r="U3" s="275"/>
      <c r="V3" s="275" t="s">
        <v>20</v>
      </c>
      <c r="W3" s="276" t="s">
        <v>15</v>
      </c>
    </row>
    <row r="4" spans="1:23" ht="16.5" customHeight="1" x14ac:dyDescent="0.2">
      <c r="A4" s="4"/>
      <c r="B4" s="4"/>
      <c r="C4" s="272">
        <f ca="1">NOW()</f>
        <v>46068.662151851851</v>
      </c>
      <c r="D4" s="7"/>
      <c r="E4" s="200" t="s">
        <v>141</v>
      </c>
      <c r="F4" s="198"/>
      <c r="G4" s="7"/>
      <c r="H4" s="7"/>
      <c r="I4" s="7"/>
      <c r="J4" s="333">
        <v>45748</v>
      </c>
      <c r="K4" s="334"/>
      <c r="L4" s="335"/>
      <c r="M4" s="6"/>
      <c r="N4" s="270">
        <f>SUM(N8:N257)</f>
        <v>11883340</v>
      </c>
      <c r="O4" s="270">
        <f t="shared" ref="O4:W4" si="0">SUM(O8:O257)</f>
        <v>13146520</v>
      </c>
      <c r="P4" s="270">
        <f t="shared" si="0"/>
        <v>0</v>
      </c>
      <c r="Q4" s="270">
        <f t="shared" si="0"/>
        <v>25029860</v>
      </c>
      <c r="R4" s="270">
        <f t="shared" si="0"/>
        <v>1430000</v>
      </c>
      <c r="S4" s="270">
        <f t="shared" si="0"/>
        <v>935000</v>
      </c>
      <c r="T4" s="270">
        <f t="shared" si="0"/>
        <v>0</v>
      </c>
      <c r="U4" s="270">
        <f t="shared" si="0"/>
        <v>0</v>
      </c>
      <c r="V4" s="270">
        <f t="shared" si="0"/>
        <v>2365000</v>
      </c>
      <c r="W4" s="271">
        <f t="shared" si="0"/>
        <v>27394860</v>
      </c>
    </row>
    <row r="5" spans="1:23" ht="13.5" customHeight="1" thickBot="1" x14ac:dyDescent="0.25">
      <c r="A5" s="4"/>
      <c r="B5" s="4"/>
      <c r="C5" s="7"/>
      <c r="D5" s="7"/>
      <c r="F5" s="7"/>
      <c r="G5" s="7"/>
      <c r="H5" s="7"/>
      <c r="I5" s="7"/>
      <c r="J5" s="7"/>
      <c r="K5" s="7"/>
      <c r="L5" s="7"/>
      <c r="M5" s="6"/>
      <c r="N5" s="20"/>
      <c r="O5" s="23"/>
      <c r="P5" s="21"/>
      <c r="Q5" s="21"/>
      <c r="R5" s="21"/>
      <c r="S5" s="21"/>
      <c r="T5" s="21"/>
      <c r="U5" s="21"/>
      <c r="V5" s="21"/>
      <c r="W5" s="22"/>
    </row>
    <row r="6" spans="1:23" ht="12" customHeight="1" x14ac:dyDescent="0.2">
      <c r="A6" s="15" t="s">
        <v>52</v>
      </c>
      <c r="B6" s="112" t="s">
        <v>7</v>
      </c>
      <c r="C6" s="328" t="s">
        <v>8</v>
      </c>
      <c r="D6" s="336" t="s">
        <v>9</v>
      </c>
      <c r="E6" s="339" t="s">
        <v>50</v>
      </c>
      <c r="F6" s="337" t="s">
        <v>10</v>
      </c>
      <c r="G6" s="338" t="s">
        <v>11</v>
      </c>
      <c r="H6" s="328" t="s">
        <v>12</v>
      </c>
      <c r="I6" s="328" t="s">
        <v>13</v>
      </c>
      <c r="J6" s="330" t="s">
        <v>2</v>
      </c>
      <c r="K6" s="331"/>
      <c r="L6" s="331" t="s">
        <v>14</v>
      </c>
      <c r="M6" s="331"/>
      <c r="N6" s="161"/>
      <c r="O6" s="162"/>
      <c r="P6" s="163"/>
      <c r="Q6" s="164"/>
      <c r="R6" s="165"/>
      <c r="S6" s="24"/>
      <c r="T6" s="24"/>
      <c r="U6" s="25"/>
      <c r="V6" s="26"/>
      <c r="W6" s="326" t="s">
        <v>15</v>
      </c>
    </row>
    <row r="7" spans="1:23" ht="14.25" customHeight="1" thickBot="1" x14ac:dyDescent="0.25">
      <c r="A7" s="16"/>
      <c r="B7" s="113" t="s">
        <v>16</v>
      </c>
      <c r="C7" s="329"/>
      <c r="D7" s="336"/>
      <c r="E7" s="340"/>
      <c r="F7" s="337"/>
      <c r="G7" s="338"/>
      <c r="H7" s="329"/>
      <c r="I7" s="329"/>
      <c r="J7" s="279" t="s">
        <v>5</v>
      </c>
      <c r="K7" s="275" t="s">
        <v>17</v>
      </c>
      <c r="L7" s="275" t="s">
        <v>5</v>
      </c>
      <c r="M7" s="275" t="s">
        <v>17</v>
      </c>
      <c r="N7" s="166" t="s">
        <v>3</v>
      </c>
      <c r="O7" s="167" t="s">
        <v>0</v>
      </c>
      <c r="P7" s="29"/>
      <c r="Q7" s="275" t="s">
        <v>51</v>
      </c>
      <c r="R7" s="168" t="s">
        <v>18</v>
      </c>
      <c r="S7" s="169" t="s">
        <v>19</v>
      </c>
      <c r="T7" s="169"/>
      <c r="U7" s="169"/>
      <c r="V7" s="278" t="s">
        <v>20</v>
      </c>
      <c r="W7" s="327"/>
    </row>
    <row r="8" spans="1:23" s="8" customFormat="1" ht="12" customHeight="1" x14ac:dyDescent="0.15">
      <c r="A8" s="17">
        <f t="shared" ref="A8:A39" si="1">IF(C8="","",A7+1)</f>
        <v>1</v>
      </c>
      <c r="B8" s="211">
        <v>1</v>
      </c>
      <c r="C8" s="211" t="s">
        <v>21</v>
      </c>
      <c r="D8" s="212" t="s">
        <v>54</v>
      </c>
      <c r="E8" s="212">
        <v>8</v>
      </c>
      <c r="F8" s="213">
        <v>21</v>
      </c>
      <c r="G8" s="213" t="s">
        <v>99</v>
      </c>
      <c r="H8" s="214">
        <v>23922</v>
      </c>
      <c r="I8" s="214">
        <v>32573</v>
      </c>
      <c r="J8" s="260">
        <f t="shared" ref="J8:J39" si="2">IF(H8="","",DATEDIF(H8-1,$J$4,"Y"))</f>
        <v>59</v>
      </c>
      <c r="K8" s="260">
        <f t="shared" ref="K8:K39" si="3">IF(H8="","",DATEDIF(H8-1,$J$4,"YM"))</f>
        <v>9</v>
      </c>
      <c r="L8" s="260">
        <f t="shared" ref="L8:L39" si="4">IF(I8="","",DATEDIF(I8-1,$J$4,"Y"))</f>
        <v>36</v>
      </c>
      <c r="M8" s="260">
        <f t="shared" ref="M8:M39" si="5">IF(I8="","",DATEDIF(I8-1,$J$4,"YM"))</f>
        <v>0</v>
      </c>
      <c r="N8" s="170">
        <f>IF(C8="","",VLOOKUP(J8,'2.賃金表'!$B$4:$D$47,3))</f>
        <v>174240</v>
      </c>
      <c r="O8" s="171">
        <f>IF($E8="","",INDEX('2.賃金表'!$G$4:$P$88,MATCH($F8,'2.賃金表'!$G$4:$G$88,0),MATCH($E8,'2.賃金表'!$G$4:$P$4,0)))</f>
        <v>296860</v>
      </c>
      <c r="P8" s="172"/>
      <c r="Q8" s="264">
        <f>IF($E8="","",$N8+$O8+$P8)</f>
        <v>471100</v>
      </c>
      <c r="R8" s="170">
        <f>IF($G8="","",VLOOKUP($G8,'2.賃金表'!$R$4:$S$11,2,FALSE))</f>
        <v>80000</v>
      </c>
      <c r="S8" s="173">
        <v>10000</v>
      </c>
      <c r="T8" s="173"/>
      <c r="U8" s="173"/>
      <c r="V8" s="264">
        <f>IF($E8="","",SUM(R8:U8))</f>
        <v>90000</v>
      </c>
      <c r="W8" s="267">
        <f>IF($E8="","",$Q8+$V8)</f>
        <v>561100</v>
      </c>
    </row>
    <row r="9" spans="1:23" s="8" customFormat="1" ht="12" customHeight="1" x14ac:dyDescent="0.15">
      <c r="A9" s="18">
        <f t="shared" si="1"/>
        <v>2</v>
      </c>
      <c r="B9" s="213">
        <v>1</v>
      </c>
      <c r="C9" s="213" t="s">
        <v>22</v>
      </c>
      <c r="D9" s="212" t="s">
        <v>142</v>
      </c>
      <c r="E9" s="212">
        <v>7</v>
      </c>
      <c r="F9" s="213">
        <v>9</v>
      </c>
      <c r="G9" s="213" t="s">
        <v>100</v>
      </c>
      <c r="H9" s="214">
        <v>25534</v>
      </c>
      <c r="I9" s="214">
        <v>32924</v>
      </c>
      <c r="J9" s="261">
        <f t="shared" si="2"/>
        <v>55</v>
      </c>
      <c r="K9" s="261">
        <f t="shared" si="3"/>
        <v>4</v>
      </c>
      <c r="L9" s="262">
        <f t="shared" si="4"/>
        <v>35</v>
      </c>
      <c r="M9" s="262">
        <f t="shared" si="5"/>
        <v>1</v>
      </c>
      <c r="N9" s="174">
        <f>IF(C9="","",VLOOKUP(J9,'2.賃金表'!$B$4:$D$47,3))</f>
        <v>178240</v>
      </c>
      <c r="O9" s="175">
        <f>IF($E9="","",INDEX('2.賃金表'!$G$4:$P$88,MATCH($F9,'2.賃金表'!$G$4:$G$88,0),MATCH($E9,'2.賃金表'!$G$4:$P$4,0)))</f>
        <v>231860</v>
      </c>
      <c r="P9" s="176"/>
      <c r="Q9" s="265">
        <f t="shared" ref="Q9:Q72" si="6">IF($E9="","",$N9+$O9+$P9)</f>
        <v>410100</v>
      </c>
      <c r="R9" s="174">
        <f>IF($G9="","",VLOOKUP($G9,'2.賃金表'!$R$4:$S$11,2,FALSE))</f>
        <v>60000</v>
      </c>
      <c r="S9" s="177">
        <v>10000</v>
      </c>
      <c r="T9" s="177"/>
      <c r="U9" s="177"/>
      <c r="V9" s="265">
        <f t="shared" ref="V9:V39" si="7">IF($E9="","",SUM(R9:U9))</f>
        <v>70000</v>
      </c>
      <c r="W9" s="268">
        <f t="shared" ref="W9:W72" si="8">IF($E9="","",$Q9+$V9)</f>
        <v>480100</v>
      </c>
    </row>
    <row r="10" spans="1:23" s="8" customFormat="1" ht="12" customHeight="1" x14ac:dyDescent="0.15">
      <c r="A10" s="18">
        <f t="shared" si="1"/>
        <v>3</v>
      </c>
      <c r="B10" s="213">
        <v>1</v>
      </c>
      <c r="C10" s="213" t="s">
        <v>23</v>
      </c>
      <c r="D10" s="212"/>
      <c r="E10" s="212">
        <v>6</v>
      </c>
      <c r="F10" s="213">
        <v>25</v>
      </c>
      <c r="G10" s="213" t="s">
        <v>101</v>
      </c>
      <c r="H10" s="214">
        <v>25026</v>
      </c>
      <c r="I10" s="214">
        <v>33310</v>
      </c>
      <c r="J10" s="261">
        <f t="shared" si="2"/>
        <v>56</v>
      </c>
      <c r="K10" s="261">
        <f t="shared" si="3"/>
        <v>8</v>
      </c>
      <c r="L10" s="261">
        <f t="shared" si="4"/>
        <v>34</v>
      </c>
      <c r="M10" s="261">
        <f t="shared" si="5"/>
        <v>0</v>
      </c>
      <c r="N10" s="174">
        <f>IF(C10="","",VLOOKUP(J10,'2.賃金表'!$B$4:$D$47,3))</f>
        <v>177240</v>
      </c>
      <c r="O10" s="178">
        <f>IF($E10="","",INDEX('2.賃金表'!$G$4:$P$88,MATCH($F10,'2.賃金表'!$G$4:$G$88,0),MATCH($E10,'2.賃金表'!$G$4:$P$4,0)))</f>
        <v>224680</v>
      </c>
      <c r="P10" s="179"/>
      <c r="Q10" s="265">
        <f t="shared" si="6"/>
        <v>401920</v>
      </c>
      <c r="R10" s="174">
        <f>IF($G10="","",VLOOKUP($G10,'2.賃金表'!$R$4:$S$11,2,FALSE))</f>
        <v>20000</v>
      </c>
      <c r="S10" s="177">
        <v>10000</v>
      </c>
      <c r="T10" s="177"/>
      <c r="U10" s="177"/>
      <c r="V10" s="265">
        <f t="shared" si="7"/>
        <v>30000</v>
      </c>
      <c r="W10" s="268">
        <f t="shared" si="8"/>
        <v>431920</v>
      </c>
    </row>
    <row r="11" spans="1:23" s="8" customFormat="1" ht="12" customHeight="1" x14ac:dyDescent="0.15">
      <c r="A11" s="18">
        <f t="shared" si="1"/>
        <v>4</v>
      </c>
      <c r="B11" s="213">
        <v>1</v>
      </c>
      <c r="C11" s="213" t="s">
        <v>24</v>
      </c>
      <c r="D11" s="212"/>
      <c r="E11" s="212">
        <v>6</v>
      </c>
      <c r="F11" s="213">
        <v>14</v>
      </c>
      <c r="G11" s="213" t="s">
        <v>101</v>
      </c>
      <c r="H11" s="214">
        <v>27312</v>
      </c>
      <c r="I11" s="214">
        <v>34039</v>
      </c>
      <c r="J11" s="261">
        <f t="shared" si="2"/>
        <v>50</v>
      </c>
      <c r="K11" s="261">
        <f t="shared" si="3"/>
        <v>5</v>
      </c>
      <c r="L11" s="261">
        <f t="shared" si="4"/>
        <v>32</v>
      </c>
      <c r="M11" s="261">
        <f t="shared" si="5"/>
        <v>0</v>
      </c>
      <c r="N11" s="174">
        <f>IF(C11="","",VLOOKUP(J11,'2.賃金表'!$B$4:$D$47,3))</f>
        <v>179240</v>
      </c>
      <c r="O11" s="178">
        <f>IF($E11="","",INDEX('2.賃金表'!$G$4:$P$88,MATCH($F11,'2.賃金表'!$G$4:$G$88,0),MATCH($E11,'2.賃金表'!$G$4:$P$4,0)))</f>
        <v>204440</v>
      </c>
      <c r="P11" s="179"/>
      <c r="Q11" s="265">
        <f t="shared" si="6"/>
        <v>383680</v>
      </c>
      <c r="R11" s="174">
        <f>IF($G11="","",VLOOKUP($G11,'2.賃金表'!$R$4:$S$11,2,FALSE))</f>
        <v>20000</v>
      </c>
      <c r="S11" s="177">
        <v>10000</v>
      </c>
      <c r="T11" s="177"/>
      <c r="U11" s="177"/>
      <c r="V11" s="265">
        <f>IF($E11="","",SUM(R11:U11))</f>
        <v>30000</v>
      </c>
      <c r="W11" s="268">
        <f t="shared" si="8"/>
        <v>413680</v>
      </c>
    </row>
    <row r="12" spans="1:23" s="8" customFormat="1" ht="12" customHeight="1" x14ac:dyDescent="0.15">
      <c r="A12" s="18">
        <f t="shared" si="1"/>
        <v>5</v>
      </c>
      <c r="B12" s="213">
        <v>1</v>
      </c>
      <c r="C12" s="213" t="s">
        <v>25</v>
      </c>
      <c r="D12" s="212" t="s">
        <v>142</v>
      </c>
      <c r="E12" s="212">
        <v>6</v>
      </c>
      <c r="F12" s="213">
        <v>16</v>
      </c>
      <c r="G12" s="213" t="s">
        <v>53</v>
      </c>
      <c r="H12" s="214">
        <v>24853</v>
      </c>
      <c r="I12" s="214">
        <v>34089</v>
      </c>
      <c r="J12" s="261">
        <f t="shared" si="2"/>
        <v>57</v>
      </c>
      <c r="K12" s="261">
        <f t="shared" si="3"/>
        <v>2</v>
      </c>
      <c r="L12" s="261">
        <f t="shared" si="4"/>
        <v>31</v>
      </c>
      <c r="M12" s="261">
        <f t="shared" si="5"/>
        <v>11</v>
      </c>
      <c r="N12" s="174">
        <f>IF(C12="","",VLOOKUP(J12,'2.賃金表'!$B$4:$D$47,3))</f>
        <v>176240</v>
      </c>
      <c r="O12" s="178">
        <f>IF($E12="","",INDEX('2.賃金表'!$G$4:$P$88,MATCH($F12,'2.賃金表'!$G$4:$G$88,0),MATCH($E12,'2.賃金表'!$G$4:$P$4,0)))</f>
        <v>208120</v>
      </c>
      <c r="P12" s="179"/>
      <c r="Q12" s="265">
        <f t="shared" si="6"/>
        <v>384360</v>
      </c>
      <c r="R12" s="174">
        <f>IF($G12="","",VLOOKUP($G12,'2.賃金表'!$R$4:$S$11,2,FALSE))</f>
        <v>50000</v>
      </c>
      <c r="S12" s="177">
        <v>15000</v>
      </c>
      <c r="T12" s="177"/>
      <c r="U12" s="177"/>
      <c r="V12" s="265">
        <f t="shared" si="7"/>
        <v>65000</v>
      </c>
      <c r="W12" s="268">
        <f>IF($E12="","",$Q12+$V12)</f>
        <v>449360</v>
      </c>
    </row>
    <row r="13" spans="1:23" s="8" customFormat="1" ht="12" customHeight="1" x14ac:dyDescent="0.15">
      <c r="A13" s="18">
        <f t="shared" si="1"/>
        <v>6</v>
      </c>
      <c r="B13" s="213">
        <v>1</v>
      </c>
      <c r="C13" s="213" t="s">
        <v>26</v>
      </c>
      <c r="D13" s="212" t="s">
        <v>55</v>
      </c>
      <c r="E13" s="212">
        <v>6</v>
      </c>
      <c r="F13" s="213">
        <v>2</v>
      </c>
      <c r="G13" s="213" t="s">
        <v>109</v>
      </c>
      <c r="H13" s="214">
        <v>27919</v>
      </c>
      <c r="I13" s="214">
        <v>34775</v>
      </c>
      <c r="J13" s="261">
        <f t="shared" si="2"/>
        <v>48</v>
      </c>
      <c r="K13" s="261">
        <f t="shared" si="3"/>
        <v>9</v>
      </c>
      <c r="L13" s="261">
        <f t="shared" si="4"/>
        <v>30</v>
      </c>
      <c r="M13" s="261">
        <f t="shared" si="5"/>
        <v>0</v>
      </c>
      <c r="N13" s="174">
        <f>IF(C13="","",VLOOKUP(J13,'2.賃金表'!$B$4:$D$47,3))</f>
        <v>176240</v>
      </c>
      <c r="O13" s="178">
        <f>IF($E13="","",INDEX('2.賃金表'!$G$4:$P$88,MATCH($F13,'2.賃金表'!$G$4:$G$88,0),MATCH($E13,'2.賃金表'!$G$4:$P$4,0)))</f>
        <v>182360</v>
      </c>
      <c r="P13" s="179"/>
      <c r="Q13" s="265">
        <f t="shared" si="6"/>
        <v>358600</v>
      </c>
      <c r="R13" s="174">
        <f>IF($G13="","",VLOOKUP($G13,'2.賃金表'!$R$4:$S$11,2,FALSE))</f>
        <v>50000</v>
      </c>
      <c r="S13" s="177">
        <v>20000</v>
      </c>
      <c r="T13" s="177"/>
      <c r="U13" s="177"/>
      <c r="V13" s="265">
        <f t="shared" si="7"/>
        <v>70000</v>
      </c>
      <c r="W13" s="268">
        <f t="shared" si="8"/>
        <v>428600</v>
      </c>
    </row>
    <row r="14" spans="1:23" s="8" customFormat="1" ht="12" customHeight="1" x14ac:dyDescent="0.15">
      <c r="A14" s="18">
        <f t="shared" si="1"/>
        <v>7</v>
      </c>
      <c r="B14" s="213">
        <v>1</v>
      </c>
      <c r="C14" s="213" t="s">
        <v>27</v>
      </c>
      <c r="D14" s="212" t="s">
        <v>142</v>
      </c>
      <c r="E14" s="212">
        <v>6</v>
      </c>
      <c r="F14" s="213">
        <v>25</v>
      </c>
      <c r="G14" s="213" t="s">
        <v>53</v>
      </c>
      <c r="H14" s="214">
        <v>27037</v>
      </c>
      <c r="I14" s="214">
        <v>35142</v>
      </c>
      <c r="J14" s="261">
        <f t="shared" si="2"/>
        <v>51</v>
      </c>
      <c r="K14" s="261">
        <f t="shared" si="3"/>
        <v>2</v>
      </c>
      <c r="L14" s="261">
        <f t="shared" si="4"/>
        <v>29</v>
      </c>
      <c r="M14" s="261">
        <f t="shared" si="5"/>
        <v>0</v>
      </c>
      <c r="N14" s="174">
        <f>IF(C14="","",VLOOKUP(J14,'2.賃金表'!$B$4:$D$47,3))</f>
        <v>179240</v>
      </c>
      <c r="O14" s="178">
        <f>IF($E14="","",INDEX('2.賃金表'!$G$4:$P$88,MATCH($F14,'2.賃金表'!$G$4:$G$88,0),MATCH($E14,'2.賃金表'!$G$4:$P$4,0)))</f>
        <v>224680</v>
      </c>
      <c r="P14" s="179"/>
      <c r="Q14" s="265">
        <f t="shared" si="6"/>
        <v>403920</v>
      </c>
      <c r="R14" s="174">
        <f>IF($G14="","",VLOOKUP($G14,'2.賃金表'!$R$4:$S$11,2,FALSE))</f>
        <v>50000</v>
      </c>
      <c r="S14" s="177">
        <v>10000</v>
      </c>
      <c r="T14" s="177"/>
      <c r="U14" s="177"/>
      <c r="V14" s="265">
        <f t="shared" si="7"/>
        <v>60000</v>
      </c>
      <c r="W14" s="268">
        <f t="shared" si="8"/>
        <v>463920</v>
      </c>
    </row>
    <row r="15" spans="1:23" s="8" customFormat="1" ht="12" customHeight="1" x14ac:dyDescent="0.15">
      <c r="A15" s="18">
        <f t="shared" si="1"/>
        <v>8</v>
      </c>
      <c r="B15" s="213">
        <v>1</v>
      </c>
      <c r="C15" s="213" t="s">
        <v>28</v>
      </c>
      <c r="D15" s="212"/>
      <c r="E15" s="212">
        <v>5</v>
      </c>
      <c r="F15" s="213">
        <v>2</v>
      </c>
      <c r="G15" s="213" t="s">
        <v>102</v>
      </c>
      <c r="H15" s="214">
        <v>26082</v>
      </c>
      <c r="I15" s="214">
        <v>35623</v>
      </c>
      <c r="J15" s="261">
        <f t="shared" si="2"/>
        <v>53</v>
      </c>
      <c r="K15" s="261">
        <f t="shared" si="3"/>
        <v>10</v>
      </c>
      <c r="L15" s="261">
        <f t="shared" si="4"/>
        <v>27</v>
      </c>
      <c r="M15" s="261">
        <f t="shared" si="5"/>
        <v>8</v>
      </c>
      <c r="N15" s="174">
        <f>IF(C15="","",VLOOKUP(J15,'2.賃金表'!$B$4:$D$47,3))</f>
        <v>179240</v>
      </c>
      <c r="O15" s="174">
        <f>IF($E15="","",INDEX('2.賃金表'!$G$4:$P$88,MATCH($F15,'2.賃金表'!$G$4:$G$88,0),MATCH($E15,'2.賃金表'!$G$4:$P$4,0)))</f>
        <v>152860</v>
      </c>
      <c r="P15" s="177"/>
      <c r="Q15" s="265">
        <f t="shared" si="6"/>
        <v>332100</v>
      </c>
      <c r="R15" s="174">
        <f>IF($G15="","",VLOOKUP($G15,'2.賃金表'!$R$4:$S$11,2,FALSE))</f>
        <v>10000</v>
      </c>
      <c r="S15" s="177"/>
      <c r="T15" s="177"/>
      <c r="U15" s="177"/>
      <c r="V15" s="265">
        <f t="shared" si="7"/>
        <v>10000</v>
      </c>
      <c r="W15" s="268">
        <f t="shared" si="8"/>
        <v>342100</v>
      </c>
    </row>
    <row r="16" spans="1:23" s="8" customFormat="1" ht="12" customHeight="1" x14ac:dyDescent="0.15">
      <c r="A16" s="18">
        <f t="shared" si="1"/>
        <v>9</v>
      </c>
      <c r="B16" s="213">
        <v>1</v>
      </c>
      <c r="C16" s="213" t="s">
        <v>29</v>
      </c>
      <c r="D16" s="212" t="s">
        <v>142</v>
      </c>
      <c r="E16" s="212">
        <v>6</v>
      </c>
      <c r="F16" s="213">
        <v>18</v>
      </c>
      <c r="G16" s="213" t="s">
        <v>53</v>
      </c>
      <c r="H16" s="214">
        <v>25735</v>
      </c>
      <c r="I16" s="214">
        <v>35738</v>
      </c>
      <c r="J16" s="261">
        <f t="shared" si="2"/>
        <v>54</v>
      </c>
      <c r="K16" s="261">
        <f t="shared" si="3"/>
        <v>9</v>
      </c>
      <c r="L16" s="261">
        <f t="shared" si="4"/>
        <v>27</v>
      </c>
      <c r="M16" s="261">
        <f t="shared" si="5"/>
        <v>4</v>
      </c>
      <c r="N16" s="174">
        <f>IF(C16="","",VLOOKUP(J16,'2.賃金表'!$B$4:$D$47,3))</f>
        <v>179240</v>
      </c>
      <c r="O16" s="174">
        <f>IF($E16="","",INDEX('2.賃金表'!$G$4:$P$88,MATCH($F16,'2.賃金表'!$G$4:$G$88,0),MATCH($E16,'2.賃金表'!$G$4:$P$4,0)))</f>
        <v>211800</v>
      </c>
      <c r="P16" s="177"/>
      <c r="Q16" s="265">
        <f>IF($E16="","",$N16+$O16+$P16)</f>
        <v>391040</v>
      </c>
      <c r="R16" s="174">
        <f>IF($G16="","",VLOOKUP($G16,'2.賃金表'!$R$4:$S$11,2,FALSE))</f>
        <v>50000</v>
      </c>
      <c r="S16" s="177">
        <v>20000</v>
      </c>
      <c r="T16" s="177"/>
      <c r="U16" s="177"/>
      <c r="V16" s="265">
        <f t="shared" si="7"/>
        <v>70000</v>
      </c>
      <c r="W16" s="268">
        <f t="shared" si="8"/>
        <v>461040</v>
      </c>
    </row>
    <row r="17" spans="1:23" s="8" customFormat="1" ht="12" customHeight="1" x14ac:dyDescent="0.15">
      <c r="A17" s="18">
        <f t="shared" si="1"/>
        <v>10</v>
      </c>
      <c r="B17" s="213">
        <v>1</v>
      </c>
      <c r="C17" s="213" t="s">
        <v>30</v>
      </c>
      <c r="D17" s="212"/>
      <c r="E17" s="212">
        <v>5</v>
      </c>
      <c r="F17" s="213">
        <v>2</v>
      </c>
      <c r="G17" s="213" t="s">
        <v>102</v>
      </c>
      <c r="H17" s="214">
        <v>29587</v>
      </c>
      <c r="I17" s="214">
        <v>39378</v>
      </c>
      <c r="J17" s="261">
        <f t="shared" si="2"/>
        <v>44</v>
      </c>
      <c r="K17" s="261">
        <f t="shared" si="3"/>
        <v>3</v>
      </c>
      <c r="L17" s="261">
        <f t="shared" si="4"/>
        <v>17</v>
      </c>
      <c r="M17" s="261">
        <f t="shared" si="5"/>
        <v>5</v>
      </c>
      <c r="N17" s="174">
        <f>IF(C17="","",VLOOKUP(J17,'2.賃金表'!$B$4:$D$47,3))</f>
        <v>170240</v>
      </c>
      <c r="O17" s="174">
        <f>IF($E17="","",INDEX('2.賃金表'!$G$4:$P$88,MATCH($F17,'2.賃金表'!$G$4:$G$88,0),MATCH($E17,'2.賃金表'!$G$4:$P$4,0)))</f>
        <v>152860</v>
      </c>
      <c r="P17" s="177"/>
      <c r="Q17" s="265">
        <f t="shared" si="6"/>
        <v>323100</v>
      </c>
      <c r="R17" s="174">
        <f>IF($G17="","",VLOOKUP($G17,'2.賃金表'!$R$4:$S$11,2,FALSE))</f>
        <v>10000</v>
      </c>
      <c r="S17" s="177">
        <v>15000</v>
      </c>
      <c r="T17" s="177"/>
      <c r="U17" s="177"/>
      <c r="V17" s="265">
        <f t="shared" si="7"/>
        <v>25000</v>
      </c>
      <c r="W17" s="268">
        <f t="shared" si="8"/>
        <v>348100</v>
      </c>
    </row>
    <row r="18" spans="1:23" s="8" customFormat="1" ht="12" customHeight="1" x14ac:dyDescent="0.15">
      <c r="A18" s="18">
        <f t="shared" si="1"/>
        <v>11</v>
      </c>
      <c r="B18" s="213">
        <v>1</v>
      </c>
      <c r="C18" s="213" t="s">
        <v>31</v>
      </c>
      <c r="D18" s="212"/>
      <c r="E18" s="212">
        <v>5</v>
      </c>
      <c r="F18" s="213">
        <v>6</v>
      </c>
      <c r="G18" s="213" t="s">
        <v>101</v>
      </c>
      <c r="H18" s="214">
        <v>29147</v>
      </c>
      <c r="I18" s="214">
        <v>38383</v>
      </c>
      <c r="J18" s="261">
        <f t="shared" si="2"/>
        <v>45</v>
      </c>
      <c r="K18" s="261">
        <f t="shared" si="3"/>
        <v>5</v>
      </c>
      <c r="L18" s="261">
        <f t="shared" si="4"/>
        <v>20</v>
      </c>
      <c r="M18" s="261">
        <f t="shared" si="5"/>
        <v>2</v>
      </c>
      <c r="N18" s="174">
        <f>IF(C18="","",VLOOKUP(J18,'2.賃金表'!$B$4:$D$47,3))</f>
        <v>171740</v>
      </c>
      <c r="O18" s="174">
        <f>IF($E18="","",INDEX('2.賃金表'!$G$4:$P$88,MATCH($F18,'2.賃金表'!$G$4:$G$88,0),MATCH($E18,'2.賃金表'!$G$4:$P$4,0)))</f>
        <v>160220</v>
      </c>
      <c r="P18" s="177"/>
      <c r="Q18" s="265">
        <f t="shared" si="6"/>
        <v>331960</v>
      </c>
      <c r="R18" s="174">
        <f>IF($G18="","",VLOOKUP($G18,'2.賃金表'!$R$4:$S$11,2,FALSE))</f>
        <v>20000</v>
      </c>
      <c r="S18" s="177">
        <v>15000</v>
      </c>
      <c r="T18" s="177"/>
      <c r="U18" s="177"/>
      <c r="V18" s="265">
        <f t="shared" si="7"/>
        <v>35000</v>
      </c>
      <c r="W18" s="268">
        <f t="shared" si="8"/>
        <v>366960</v>
      </c>
    </row>
    <row r="19" spans="1:23" s="8" customFormat="1" ht="12" customHeight="1" x14ac:dyDescent="0.15">
      <c r="A19" s="18">
        <f t="shared" si="1"/>
        <v>12</v>
      </c>
      <c r="B19" s="213">
        <v>1</v>
      </c>
      <c r="C19" s="213" t="s">
        <v>32</v>
      </c>
      <c r="D19" s="212"/>
      <c r="E19" s="212">
        <v>5</v>
      </c>
      <c r="F19" s="213">
        <v>2</v>
      </c>
      <c r="G19" s="213" t="s">
        <v>102</v>
      </c>
      <c r="H19" s="214">
        <v>31831</v>
      </c>
      <c r="I19" s="214">
        <v>38825</v>
      </c>
      <c r="J19" s="261">
        <f t="shared" si="2"/>
        <v>38</v>
      </c>
      <c r="K19" s="261">
        <f t="shared" si="3"/>
        <v>1</v>
      </c>
      <c r="L19" s="261">
        <f t="shared" si="4"/>
        <v>18</v>
      </c>
      <c r="M19" s="261">
        <f t="shared" si="5"/>
        <v>11</v>
      </c>
      <c r="N19" s="174">
        <f>IF(C19="","",VLOOKUP(J19,'2.賃金表'!$B$4:$D$47,3))</f>
        <v>161240</v>
      </c>
      <c r="O19" s="174">
        <f>IF($E19="","",INDEX('2.賃金表'!$G$4:$P$88,MATCH($F19,'2.賃金表'!$G$4:$G$88,0),MATCH($E19,'2.賃金表'!$G$4:$P$4,0)))</f>
        <v>152860</v>
      </c>
      <c r="P19" s="177"/>
      <c r="Q19" s="265">
        <f t="shared" si="6"/>
        <v>314100</v>
      </c>
      <c r="R19" s="174">
        <f>IF($G19="","",VLOOKUP($G19,'2.賃金表'!$R$4:$S$11,2,FALSE))</f>
        <v>10000</v>
      </c>
      <c r="S19" s="177">
        <v>20000</v>
      </c>
      <c r="T19" s="177"/>
      <c r="U19" s="177"/>
      <c r="V19" s="265">
        <f t="shared" si="7"/>
        <v>30000</v>
      </c>
      <c r="W19" s="268">
        <f t="shared" si="8"/>
        <v>344100</v>
      </c>
    </row>
    <row r="20" spans="1:23" s="8" customFormat="1" ht="12" customHeight="1" x14ac:dyDescent="0.15">
      <c r="A20" s="18">
        <f t="shared" si="1"/>
        <v>13</v>
      </c>
      <c r="B20" s="364">
        <v>1</v>
      </c>
      <c r="C20" s="364" t="s">
        <v>33</v>
      </c>
      <c r="D20" s="365"/>
      <c r="E20" s="365">
        <v>5</v>
      </c>
      <c r="F20" s="364">
        <v>23</v>
      </c>
      <c r="G20" s="364" t="s">
        <v>102</v>
      </c>
      <c r="H20" s="366">
        <v>31976</v>
      </c>
      <c r="I20" s="366">
        <v>39387</v>
      </c>
      <c r="J20" s="261">
        <f t="shared" si="2"/>
        <v>37</v>
      </c>
      <c r="K20" s="261">
        <f t="shared" si="3"/>
        <v>8</v>
      </c>
      <c r="L20" s="261">
        <f t="shared" si="4"/>
        <v>17</v>
      </c>
      <c r="M20" s="261">
        <f t="shared" si="5"/>
        <v>5</v>
      </c>
      <c r="N20" s="367">
        <f>IF(C20="","",VLOOKUP(J20,'2.賃金表'!$B$4:$D$47,3))</f>
        <v>159740</v>
      </c>
      <c r="O20" s="367">
        <f>IF($E20="","",INDEX('2.賃金表'!$G$4:$P$88,MATCH($F20,'2.賃金表'!$G$4:$G$88,0),MATCH($E20,'2.賃金表'!$G$4:$P$4,0)))</f>
        <v>191500</v>
      </c>
      <c r="P20" s="368"/>
      <c r="Q20" s="265">
        <f t="shared" si="6"/>
        <v>351240</v>
      </c>
      <c r="R20" s="367">
        <f>IF($G20="","",VLOOKUP($G20,'2.賃金表'!$R$4:$S$11,2,FALSE))</f>
        <v>10000</v>
      </c>
      <c r="S20" s="368">
        <v>20000</v>
      </c>
      <c r="T20" s="368"/>
      <c r="U20" s="368"/>
      <c r="V20" s="265">
        <f t="shared" si="7"/>
        <v>30000</v>
      </c>
      <c r="W20" s="268">
        <f t="shared" si="8"/>
        <v>381240</v>
      </c>
    </row>
    <row r="21" spans="1:23" s="8" customFormat="1" ht="12" customHeight="1" x14ac:dyDescent="0.15">
      <c r="A21" s="18">
        <f t="shared" si="1"/>
        <v>14</v>
      </c>
      <c r="B21" s="364">
        <v>1</v>
      </c>
      <c r="C21" s="364" t="s">
        <v>34</v>
      </c>
      <c r="D21" s="365" t="s">
        <v>142</v>
      </c>
      <c r="E21" s="365">
        <v>6</v>
      </c>
      <c r="F21" s="364">
        <v>19</v>
      </c>
      <c r="G21" s="364" t="s">
        <v>53</v>
      </c>
      <c r="H21" s="366">
        <v>29561</v>
      </c>
      <c r="I21" s="366">
        <v>39692</v>
      </c>
      <c r="J21" s="261">
        <f t="shared" si="2"/>
        <v>44</v>
      </c>
      <c r="K21" s="261">
        <f t="shared" si="3"/>
        <v>3</v>
      </c>
      <c r="L21" s="261">
        <f t="shared" si="4"/>
        <v>16</v>
      </c>
      <c r="M21" s="261">
        <f t="shared" si="5"/>
        <v>7</v>
      </c>
      <c r="N21" s="367">
        <f>IF(C21="","",VLOOKUP(J21,'2.賃金表'!$B$4:$D$47,3))</f>
        <v>170240</v>
      </c>
      <c r="O21" s="367">
        <f>IF($E21="","",INDEX('2.賃金表'!$G$4:$P$88,MATCH($F21,'2.賃金表'!$G$4:$G$88,0),MATCH($E21,'2.賃金表'!$G$4:$P$4,0)))</f>
        <v>213640</v>
      </c>
      <c r="P21" s="368"/>
      <c r="Q21" s="265">
        <f t="shared" si="6"/>
        <v>383880</v>
      </c>
      <c r="R21" s="367">
        <f>IF($G21="","",VLOOKUP($G21,'2.賃金表'!$R$4:$S$11,2,FALSE))</f>
        <v>50000</v>
      </c>
      <c r="S21" s="368">
        <v>20000</v>
      </c>
      <c r="T21" s="368"/>
      <c r="U21" s="368"/>
      <c r="V21" s="265">
        <f t="shared" si="7"/>
        <v>70000</v>
      </c>
      <c r="W21" s="268">
        <f t="shared" si="8"/>
        <v>453880</v>
      </c>
    </row>
    <row r="22" spans="1:23" s="8" customFormat="1" ht="12" customHeight="1" x14ac:dyDescent="0.15">
      <c r="A22" s="18">
        <f t="shared" si="1"/>
        <v>15</v>
      </c>
      <c r="B22" s="364">
        <v>1</v>
      </c>
      <c r="C22" s="364" t="s">
        <v>35</v>
      </c>
      <c r="D22" s="365"/>
      <c r="E22" s="365">
        <v>5</v>
      </c>
      <c r="F22" s="364">
        <v>21</v>
      </c>
      <c r="G22" s="364" t="s">
        <v>102</v>
      </c>
      <c r="H22" s="366">
        <v>26607</v>
      </c>
      <c r="I22" s="366">
        <v>40274</v>
      </c>
      <c r="J22" s="261">
        <f t="shared" si="2"/>
        <v>52</v>
      </c>
      <c r="K22" s="261">
        <f t="shared" si="3"/>
        <v>4</v>
      </c>
      <c r="L22" s="261">
        <f t="shared" si="4"/>
        <v>14</v>
      </c>
      <c r="M22" s="261">
        <f t="shared" si="5"/>
        <v>11</v>
      </c>
      <c r="N22" s="367">
        <f>IF(C22="","",VLOOKUP(J22,'2.賃金表'!$B$4:$D$47,3))</f>
        <v>179240</v>
      </c>
      <c r="O22" s="367">
        <f>IF($E22="","",INDEX('2.賃金表'!$G$4:$P$88,MATCH($F22,'2.賃金表'!$G$4:$G$88,0),MATCH($E22,'2.賃金表'!$G$4:$P$4,0)))</f>
        <v>187820</v>
      </c>
      <c r="P22" s="368"/>
      <c r="Q22" s="265">
        <f t="shared" si="6"/>
        <v>367060</v>
      </c>
      <c r="R22" s="367">
        <f>IF($G22="","",VLOOKUP($G22,'2.賃金表'!$R$4:$S$11,2,FALSE))</f>
        <v>10000</v>
      </c>
      <c r="S22" s="368">
        <v>15000</v>
      </c>
      <c r="T22" s="368"/>
      <c r="U22" s="368"/>
      <c r="V22" s="265">
        <f t="shared" si="7"/>
        <v>25000</v>
      </c>
      <c r="W22" s="268">
        <f t="shared" si="8"/>
        <v>392060</v>
      </c>
    </row>
    <row r="23" spans="1:23" s="8" customFormat="1" ht="12" customHeight="1" x14ac:dyDescent="0.15">
      <c r="A23" s="18">
        <f t="shared" si="1"/>
        <v>16</v>
      </c>
      <c r="B23" s="364">
        <v>1</v>
      </c>
      <c r="C23" s="364" t="s">
        <v>36</v>
      </c>
      <c r="D23" s="365"/>
      <c r="E23" s="365">
        <v>5</v>
      </c>
      <c r="F23" s="364">
        <v>15</v>
      </c>
      <c r="G23" s="364" t="s">
        <v>102</v>
      </c>
      <c r="H23" s="366">
        <v>32396</v>
      </c>
      <c r="I23" s="366">
        <v>40343</v>
      </c>
      <c r="J23" s="261">
        <f t="shared" si="2"/>
        <v>36</v>
      </c>
      <c r="K23" s="261">
        <f t="shared" si="3"/>
        <v>6</v>
      </c>
      <c r="L23" s="261">
        <f t="shared" si="4"/>
        <v>14</v>
      </c>
      <c r="M23" s="261">
        <f t="shared" si="5"/>
        <v>9</v>
      </c>
      <c r="N23" s="367">
        <f>IF(C23="","",VLOOKUP(J23,'2.賃金表'!$B$4:$D$47,3))</f>
        <v>158240</v>
      </c>
      <c r="O23" s="367">
        <f>IF($E23="","",INDEX('2.賃金表'!$G$4:$P$88,MATCH($F23,'2.賃金表'!$G$4:$G$88,0),MATCH($E23,'2.賃金表'!$G$4:$P$4,0)))</f>
        <v>176780</v>
      </c>
      <c r="P23" s="368"/>
      <c r="Q23" s="265">
        <f t="shared" si="6"/>
        <v>335020</v>
      </c>
      <c r="R23" s="367">
        <f>IF($G23="","",VLOOKUP($G23,'2.賃金表'!$R$4:$S$11,2,FALSE))</f>
        <v>10000</v>
      </c>
      <c r="S23" s="368">
        <v>20000</v>
      </c>
      <c r="T23" s="368"/>
      <c r="U23" s="368"/>
      <c r="V23" s="265">
        <f t="shared" si="7"/>
        <v>30000</v>
      </c>
      <c r="W23" s="268">
        <f t="shared" si="8"/>
        <v>365020</v>
      </c>
    </row>
    <row r="24" spans="1:23" s="8" customFormat="1" ht="12" customHeight="1" x14ac:dyDescent="0.15">
      <c r="A24" s="18">
        <f t="shared" si="1"/>
        <v>17</v>
      </c>
      <c r="B24" s="364">
        <v>1</v>
      </c>
      <c r="C24" s="364" t="s">
        <v>37</v>
      </c>
      <c r="D24" s="365"/>
      <c r="E24" s="365">
        <v>5</v>
      </c>
      <c r="F24" s="364">
        <v>23</v>
      </c>
      <c r="G24" s="364" t="s">
        <v>101</v>
      </c>
      <c r="H24" s="366">
        <v>31457</v>
      </c>
      <c r="I24" s="366">
        <v>40574</v>
      </c>
      <c r="J24" s="261">
        <f t="shared" si="2"/>
        <v>39</v>
      </c>
      <c r="K24" s="261">
        <f t="shared" si="3"/>
        <v>1</v>
      </c>
      <c r="L24" s="261">
        <f t="shared" si="4"/>
        <v>14</v>
      </c>
      <c r="M24" s="261">
        <f t="shared" si="5"/>
        <v>2</v>
      </c>
      <c r="N24" s="367">
        <f>IF(C24="","",VLOOKUP(J24,'2.賃金表'!$B$4:$D$47,3))</f>
        <v>162740</v>
      </c>
      <c r="O24" s="367">
        <f>IF($E24="","",INDEX('2.賃金表'!$G$4:$P$88,MATCH($F24,'2.賃金表'!$G$4:$G$88,0),MATCH($E24,'2.賃金表'!$G$4:$P$4,0)))</f>
        <v>191500</v>
      </c>
      <c r="P24" s="368"/>
      <c r="Q24" s="265">
        <f t="shared" si="6"/>
        <v>354240</v>
      </c>
      <c r="R24" s="367">
        <f>IF($G24="","",VLOOKUP($G24,'2.賃金表'!$R$4:$S$11,2,FALSE))</f>
        <v>20000</v>
      </c>
      <c r="S24" s="368">
        <v>10000</v>
      </c>
      <c r="T24" s="368"/>
      <c r="U24" s="368"/>
      <c r="V24" s="265">
        <f t="shared" si="7"/>
        <v>30000</v>
      </c>
      <c r="W24" s="268">
        <f t="shared" si="8"/>
        <v>384240</v>
      </c>
    </row>
    <row r="25" spans="1:23" s="8" customFormat="1" ht="12" customHeight="1" x14ac:dyDescent="0.15">
      <c r="A25" s="18">
        <f t="shared" si="1"/>
        <v>18</v>
      </c>
      <c r="B25" s="364">
        <v>1</v>
      </c>
      <c r="C25" s="364" t="s">
        <v>38</v>
      </c>
      <c r="D25" s="365"/>
      <c r="E25" s="365">
        <v>3</v>
      </c>
      <c r="F25" s="364">
        <v>29</v>
      </c>
      <c r="G25" s="364"/>
      <c r="H25" s="366">
        <v>33469</v>
      </c>
      <c r="I25" s="366">
        <v>40663</v>
      </c>
      <c r="J25" s="261">
        <f t="shared" si="2"/>
        <v>33</v>
      </c>
      <c r="K25" s="261">
        <f t="shared" si="3"/>
        <v>7</v>
      </c>
      <c r="L25" s="261">
        <f t="shared" si="4"/>
        <v>13</v>
      </c>
      <c r="M25" s="261">
        <f t="shared" si="5"/>
        <v>11</v>
      </c>
      <c r="N25" s="367">
        <f>IF(C25="","",VLOOKUP(J25,'2.賃金表'!$B$4:$D$47,3))</f>
        <v>153740</v>
      </c>
      <c r="O25" s="367">
        <f>IF($E25="","",INDEX('2.賃金表'!$G$4:$P$88,MATCH($F25,'2.賃金表'!$G$4:$G$88,0),MATCH($E25,'2.賃金表'!$G$4:$P$4,0)))</f>
        <v>146980</v>
      </c>
      <c r="P25" s="368"/>
      <c r="Q25" s="265">
        <f t="shared" si="6"/>
        <v>300720</v>
      </c>
      <c r="R25" s="367" t="str">
        <f>IF($G25="","",VLOOKUP($G25,'2.賃金表'!$R$4:$S$11,2,FALSE))</f>
        <v/>
      </c>
      <c r="S25" s="368">
        <v>15000</v>
      </c>
      <c r="T25" s="368"/>
      <c r="U25" s="368"/>
      <c r="V25" s="265">
        <f t="shared" si="7"/>
        <v>15000</v>
      </c>
      <c r="W25" s="268">
        <f t="shared" si="8"/>
        <v>315720</v>
      </c>
    </row>
    <row r="26" spans="1:23" s="8" customFormat="1" ht="12" customHeight="1" x14ac:dyDescent="0.15">
      <c r="A26" s="18">
        <f t="shared" si="1"/>
        <v>19</v>
      </c>
      <c r="B26" s="364">
        <v>1</v>
      </c>
      <c r="C26" s="364" t="s">
        <v>39</v>
      </c>
      <c r="D26" s="365"/>
      <c r="E26" s="365">
        <v>6</v>
      </c>
      <c r="F26" s="364">
        <v>27</v>
      </c>
      <c r="G26" s="364" t="s">
        <v>101</v>
      </c>
      <c r="H26" s="366">
        <v>33642</v>
      </c>
      <c r="I26" s="366">
        <v>40755</v>
      </c>
      <c r="J26" s="261">
        <f t="shared" si="2"/>
        <v>33</v>
      </c>
      <c r="K26" s="261">
        <f t="shared" si="3"/>
        <v>1</v>
      </c>
      <c r="L26" s="261">
        <f t="shared" si="4"/>
        <v>13</v>
      </c>
      <c r="M26" s="261">
        <f t="shared" si="5"/>
        <v>8</v>
      </c>
      <c r="N26" s="367">
        <f>IF(C26="","",VLOOKUP(J26,'2.賃金表'!$B$4:$D$47,3))</f>
        <v>153740</v>
      </c>
      <c r="O26" s="367">
        <f>IF($E26="","",INDEX('2.賃金表'!$G$4:$P$88,MATCH($F26,'2.賃金表'!$G$4:$G$88,0),MATCH($E26,'2.賃金表'!$G$4:$P$4,0)))</f>
        <v>228360</v>
      </c>
      <c r="P26" s="368"/>
      <c r="Q26" s="265">
        <f t="shared" si="6"/>
        <v>382100</v>
      </c>
      <c r="R26" s="367">
        <f>IF($G26="","",VLOOKUP($G26,'2.賃金表'!$R$4:$S$11,2,FALSE))</f>
        <v>20000</v>
      </c>
      <c r="S26" s="368">
        <v>20000</v>
      </c>
      <c r="T26" s="368"/>
      <c r="U26" s="368"/>
      <c r="V26" s="265">
        <f t="shared" si="7"/>
        <v>40000</v>
      </c>
      <c r="W26" s="268">
        <f t="shared" si="8"/>
        <v>422100</v>
      </c>
    </row>
    <row r="27" spans="1:23" s="8" customFormat="1" ht="12" customHeight="1" x14ac:dyDescent="0.15">
      <c r="A27" s="18">
        <f t="shared" si="1"/>
        <v>20</v>
      </c>
      <c r="B27" s="364">
        <v>1</v>
      </c>
      <c r="C27" s="364" t="s">
        <v>40</v>
      </c>
      <c r="D27" s="365"/>
      <c r="E27" s="365">
        <v>5</v>
      </c>
      <c r="F27" s="364">
        <v>29</v>
      </c>
      <c r="G27" s="364" t="s">
        <v>101</v>
      </c>
      <c r="H27" s="366">
        <v>31720</v>
      </c>
      <c r="I27" s="366">
        <v>40952</v>
      </c>
      <c r="J27" s="261">
        <f t="shared" si="2"/>
        <v>38</v>
      </c>
      <c r="K27" s="261">
        <f t="shared" si="3"/>
        <v>4</v>
      </c>
      <c r="L27" s="261">
        <f t="shared" si="4"/>
        <v>13</v>
      </c>
      <c r="M27" s="261">
        <f t="shared" si="5"/>
        <v>1</v>
      </c>
      <c r="N27" s="367">
        <f>IF(C27="","",VLOOKUP(J27,'2.賃金表'!$B$4:$D$47,3))</f>
        <v>161240</v>
      </c>
      <c r="O27" s="367">
        <f>IF($E27="","",INDEX('2.賃金表'!$G$4:$P$88,MATCH($F27,'2.賃金表'!$G$4:$G$88,0),MATCH($E27,'2.賃金表'!$G$4:$P$4,0)))</f>
        <v>199780</v>
      </c>
      <c r="P27" s="368"/>
      <c r="Q27" s="265">
        <f t="shared" si="6"/>
        <v>361020</v>
      </c>
      <c r="R27" s="367">
        <f>IF($G27="","",VLOOKUP($G27,'2.賃金表'!$R$4:$S$11,2,FALSE))</f>
        <v>20000</v>
      </c>
      <c r="S27" s="368">
        <v>15000</v>
      </c>
      <c r="T27" s="368"/>
      <c r="U27" s="368"/>
      <c r="V27" s="265">
        <f t="shared" si="7"/>
        <v>35000</v>
      </c>
      <c r="W27" s="268">
        <f t="shared" si="8"/>
        <v>396020</v>
      </c>
    </row>
    <row r="28" spans="1:23" s="8" customFormat="1" ht="12" customHeight="1" x14ac:dyDescent="0.15">
      <c r="A28" s="18">
        <f t="shared" si="1"/>
        <v>21</v>
      </c>
      <c r="B28" s="364">
        <v>1</v>
      </c>
      <c r="C28" s="364" t="s">
        <v>41</v>
      </c>
      <c r="D28" s="365"/>
      <c r="E28" s="365">
        <v>5</v>
      </c>
      <c r="F28" s="364">
        <v>13</v>
      </c>
      <c r="G28" s="364" t="s">
        <v>102</v>
      </c>
      <c r="H28" s="366">
        <v>32904</v>
      </c>
      <c r="I28" s="366">
        <v>41218</v>
      </c>
      <c r="J28" s="261">
        <f t="shared" si="2"/>
        <v>35</v>
      </c>
      <c r="K28" s="261">
        <f t="shared" si="3"/>
        <v>2</v>
      </c>
      <c r="L28" s="261">
        <f t="shared" si="4"/>
        <v>12</v>
      </c>
      <c r="M28" s="261">
        <f t="shared" si="5"/>
        <v>4</v>
      </c>
      <c r="N28" s="367">
        <f>IF(C28="","",VLOOKUP(J28,'2.賃金表'!$B$4:$D$47,3))</f>
        <v>156740</v>
      </c>
      <c r="O28" s="367">
        <f>IF($E28="","",INDEX('2.賃金表'!$G$4:$P$88,MATCH($F28,'2.賃金表'!$G$4:$G$88,0),MATCH($E28,'2.賃金表'!$G$4:$P$4,0)))</f>
        <v>173100</v>
      </c>
      <c r="P28" s="368"/>
      <c r="Q28" s="265">
        <f t="shared" si="6"/>
        <v>329840</v>
      </c>
      <c r="R28" s="367">
        <f>IF($G28="","",VLOOKUP($G28,'2.賃金表'!$R$4:$S$11,2,FALSE))</f>
        <v>10000</v>
      </c>
      <c r="S28" s="368">
        <v>20000</v>
      </c>
      <c r="T28" s="368"/>
      <c r="U28" s="368"/>
      <c r="V28" s="265">
        <f t="shared" si="7"/>
        <v>30000</v>
      </c>
      <c r="W28" s="268">
        <f t="shared" si="8"/>
        <v>359840</v>
      </c>
    </row>
    <row r="29" spans="1:23" s="8" customFormat="1" ht="12" customHeight="1" x14ac:dyDescent="0.15">
      <c r="A29" s="18">
        <f t="shared" si="1"/>
        <v>22</v>
      </c>
      <c r="B29" s="364">
        <v>1</v>
      </c>
      <c r="C29" s="364" t="s">
        <v>42</v>
      </c>
      <c r="D29" s="365"/>
      <c r="E29" s="365">
        <v>3</v>
      </c>
      <c r="F29" s="364">
        <v>21</v>
      </c>
      <c r="G29" s="364"/>
      <c r="H29" s="366">
        <v>33325</v>
      </c>
      <c r="I29" s="366">
        <v>42658</v>
      </c>
      <c r="J29" s="261">
        <f t="shared" si="2"/>
        <v>34</v>
      </c>
      <c r="K29" s="261">
        <f t="shared" si="3"/>
        <v>0</v>
      </c>
      <c r="L29" s="261">
        <f t="shared" si="4"/>
        <v>8</v>
      </c>
      <c r="M29" s="261">
        <f t="shared" si="5"/>
        <v>5</v>
      </c>
      <c r="N29" s="367">
        <f>IF(C29="","",VLOOKUP(J29,'2.賃金表'!$B$4:$D$47,3))</f>
        <v>155240</v>
      </c>
      <c r="O29" s="367">
        <f>IF($E29="","",INDEX('2.賃金表'!$G$4:$P$88,MATCH($F29,'2.賃金表'!$G$4:$G$88,0),MATCH($E29,'2.賃金表'!$G$4:$P$4,0)))</f>
        <v>140260</v>
      </c>
      <c r="P29" s="368"/>
      <c r="Q29" s="265">
        <f t="shared" si="6"/>
        <v>295500</v>
      </c>
      <c r="R29" s="367" t="str">
        <f>IF($G29="","",VLOOKUP($G29,'2.賃金表'!$R$4:$S$11,2,FALSE))</f>
        <v/>
      </c>
      <c r="S29" s="368">
        <v>10000</v>
      </c>
      <c r="T29" s="368"/>
      <c r="U29" s="368"/>
      <c r="V29" s="265">
        <f t="shared" si="7"/>
        <v>10000</v>
      </c>
      <c r="W29" s="268">
        <f t="shared" si="8"/>
        <v>305500</v>
      </c>
    </row>
    <row r="30" spans="1:23" s="8" customFormat="1" ht="12" customHeight="1" x14ac:dyDescent="0.15">
      <c r="A30" s="18">
        <f t="shared" si="1"/>
        <v>23</v>
      </c>
      <c r="B30" s="364">
        <v>2</v>
      </c>
      <c r="C30" s="364" t="s">
        <v>43</v>
      </c>
      <c r="D30" s="365"/>
      <c r="E30" s="365">
        <v>5</v>
      </c>
      <c r="F30" s="364">
        <v>21</v>
      </c>
      <c r="G30" s="364" t="s">
        <v>101</v>
      </c>
      <c r="H30" s="366">
        <v>32567</v>
      </c>
      <c r="I30" s="366">
        <v>42886</v>
      </c>
      <c r="J30" s="261">
        <f t="shared" si="2"/>
        <v>36</v>
      </c>
      <c r="K30" s="261">
        <f t="shared" si="3"/>
        <v>1</v>
      </c>
      <c r="L30" s="261">
        <f t="shared" si="4"/>
        <v>7</v>
      </c>
      <c r="M30" s="261">
        <f t="shared" si="5"/>
        <v>10</v>
      </c>
      <c r="N30" s="367">
        <f>IF(C30="","",VLOOKUP(J30,'2.賃金表'!$B$4:$D$47,3))</f>
        <v>158240</v>
      </c>
      <c r="O30" s="367">
        <f>IF($E30="","",INDEX('2.賃金表'!$G$4:$P$88,MATCH($F30,'2.賃金表'!$G$4:$G$88,0),MATCH($E30,'2.賃金表'!$G$4:$P$4,0)))</f>
        <v>187820</v>
      </c>
      <c r="P30" s="368"/>
      <c r="Q30" s="265">
        <f t="shared" si="6"/>
        <v>346060</v>
      </c>
      <c r="R30" s="367">
        <f>IF($G30="","",VLOOKUP($G30,'2.賃金表'!$R$4:$S$11,2,FALSE))</f>
        <v>20000</v>
      </c>
      <c r="S30" s="368">
        <v>10000</v>
      </c>
      <c r="T30" s="368"/>
      <c r="U30" s="368"/>
      <c r="V30" s="265">
        <f t="shared" si="7"/>
        <v>30000</v>
      </c>
      <c r="W30" s="268">
        <f t="shared" si="8"/>
        <v>376060</v>
      </c>
    </row>
    <row r="31" spans="1:23" s="8" customFormat="1" ht="12" customHeight="1" x14ac:dyDescent="0.15">
      <c r="A31" s="18">
        <f t="shared" si="1"/>
        <v>24</v>
      </c>
      <c r="B31" s="364">
        <v>1</v>
      </c>
      <c r="C31" s="364" t="s">
        <v>44</v>
      </c>
      <c r="D31" s="365"/>
      <c r="E31" s="365">
        <v>5</v>
      </c>
      <c r="F31" s="364">
        <v>25</v>
      </c>
      <c r="G31" s="364" t="s">
        <v>101</v>
      </c>
      <c r="H31" s="366">
        <v>33738</v>
      </c>
      <c r="I31" s="366">
        <v>43039</v>
      </c>
      <c r="J31" s="261">
        <f t="shared" si="2"/>
        <v>32</v>
      </c>
      <c r="K31" s="261">
        <f t="shared" si="3"/>
        <v>10</v>
      </c>
      <c r="L31" s="261">
        <f t="shared" si="4"/>
        <v>7</v>
      </c>
      <c r="M31" s="261">
        <f t="shared" si="5"/>
        <v>5</v>
      </c>
      <c r="N31" s="367">
        <f>IF(C31="","",VLOOKUP(J31,'2.賃金表'!$B$4:$D$47,3))</f>
        <v>152240</v>
      </c>
      <c r="O31" s="367">
        <f>IF($E31="","",INDEX('2.賃金表'!$G$4:$P$88,MATCH($F31,'2.賃金表'!$G$4:$G$88,0),MATCH($E31,'2.賃金表'!$G$4:$P$4,0)))</f>
        <v>195180</v>
      </c>
      <c r="P31" s="368"/>
      <c r="Q31" s="265">
        <f t="shared" si="6"/>
        <v>347420</v>
      </c>
      <c r="R31" s="367">
        <f>IF($G31="","",VLOOKUP($G31,'2.賃金表'!$R$4:$S$11,2,FALSE))</f>
        <v>20000</v>
      </c>
      <c r="S31" s="368"/>
      <c r="T31" s="368"/>
      <c r="U31" s="368"/>
      <c r="V31" s="265">
        <f t="shared" si="7"/>
        <v>20000</v>
      </c>
      <c r="W31" s="268">
        <f t="shared" si="8"/>
        <v>367420</v>
      </c>
    </row>
    <row r="32" spans="1:23" s="8" customFormat="1" ht="12" customHeight="1" x14ac:dyDescent="0.15">
      <c r="A32" s="18">
        <f t="shared" si="1"/>
        <v>25</v>
      </c>
      <c r="B32" s="364">
        <v>1</v>
      </c>
      <c r="C32" s="364" t="s">
        <v>45</v>
      </c>
      <c r="D32" s="365"/>
      <c r="E32" s="365">
        <v>3</v>
      </c>
      <c r="F32" s="364">
        <v>20</v>
      </c>
      <c r="G32" s="364"/>
      <c r="H32" s="366">
        <v>31705</v>
      </c>
      <c r="I32" s="366">
        <v>43131</v>
      </c>
      <c r="J32" s="261">
        <f t="shared" si="2"/>
        <v>38</v>
      </c>
      <c r="K32" s="261">
        <f t="shared" si="3"/>
        <v>5</v>
      </c>
      <c r="L32" s="261">
        <f t="shared" si="4"/>
        <v>7</v>
      </c>
      <c r="M32" s="261">
        <f t="shared" si="5"/>
        <v>2</v>
      </c>
      <c r="N32" s="367">
        <f>IF(C32="","",VLOOKUP(J32,'2.賃金表'!$B$4:$D$47,3))</f>
        <v>161240</v>
      </c>
      <c r="O32" s="367">
        <f>IF($E32="","",INDEX('2.賃金表'!$G$4:$P$88,MATCH($F32,'2.賃金表'!$G$4:$G$88,0),MATCH($E32,'2.賃金表'!$G$4:$P$4,0)))</f>
        <v>139420</v>
      </c>
      <c r="P32" s="368"/>
      <c r="Q32" s="265">
        <f t="shared" si="6"/>
        <v>300660</v>
      </c>
      <c r="R32" s="367" t="str">
        <f>IF($G32="","",VLOOKUP($G32,'2.賃金表'!$R$4:$S$11,2,FALSE))</f>
        <v/>
      </c>
      <c r="S32" s="368">
        <v>20000</v>
      </c>
      <c r="T32" s="368"/>
      <c r="U32" s="368"/>
      <c r="V32" s="265">
        <f t="shared" si="7"/>
        <v>20000</v>
      </c>
      <c r="W32" s="268">
        <f t="shared" si="8"/>
        <v>320660</v>
      </c>
    </row>
    <row r="33" spans="1:23" s="8" customFormat="1" ht="12" customHeight="1" x14ac:dyDescent="0.15">
      <c r="A33" s="18">
        <f t="shared" si="1"/>
        <v>26</v>
      </c>
      <c r="B33" s="364">
        <v>2</v>
      </c>
      <c r="C33" s="364" t="s">
        <v>46</v>
      </c>
      <c r="D33" s="365"/>
      <c r="E33" s="365">
        <v>3</v>
      </c>
      <c r="F33" s="364">
        <v>18</v>
      </c>
      <c r="G33" s="364"/>
      <c r="H33" s="366">
        <v>36786</v>
      </c>
      <c r="I33" s="366">
        <v>43555</v>
      </c>
      <c r="J33" s="261">
        <f t="shared" si="2"/>
        <v>24</v>
      </c>
      <c r="K33" s="261">
        <f t="shared" si="3"/>
        <v>6</v>
      </c>
      <c r="L33" s="261">
        <f t="shared" si="4"/>
        <v>6</v>
      </c>
      <c r="M33" s="261">
        <f t="shared" si="5"/>
        <v>0</v>
      </c>
      <c r="N33" s="367">
        <f>IF(C33="","",VLOOKUP(J33,'2.賃金表'!$B$4:$D$47,3))</f>
        <v>135740</v>
      </c>
      <c r="O33" s="367">
        <f>IF($E33="","",INDEX('2.賃金表'!$G$4:$P$88,MATCH($F33,'2.賃金表'!$G$4:$G$88,0),MATCH($E33,'2.賃金表'!$G$4:$P$4,0)))</f>
        <v>136080</v>
      </c>
      <c r="P33" s="368"/>
      <c r="Q33" s="265">
        <f t="shared" si="6"/>
        <v>271820</v>
      </c>
      <c r="R33" s="367" t="str">
        <f>IF($G33="","",VLOOKUP($G33,'2.賃金表'!$R$4:$S$11,2,FALSE))</f>
        <v/>
      </c>
      <c r="S33" s="368">
        <v>15000</v>
      </c>
      <c r="T33" s="368"/>
      <c r="U33" s="368"/>
      <c r="V33" s="265">
        <f t="shared" si="7"/>
        <v>15000</v>
      </c>
      <c r="W33" s="268">
        <f t="shared" si="8"/>
        <v>286820</v>
      </c>
    </row>
    <row r="34" spans="1:23" s="8" customFormat="1" ht="12" customHeight="1" x14ac:dyDescent="0.15">
      <c r="A34" s="18">
        <f t="shared" si="1"/>
        <v>27</v>
      </c>
      <c r="B34" s="364">
        <v>2</v>
      </c>
      <c r="C34" s="364" t="s">
        <v>47</v>
      </c>
      <c r="D34" s="365"/>
      <c r="E34" s="365">
        <v>3</v>
      </c>
      <c r="F34" s="364">
        <v>13</v>
      </c>
      <c r="G34" s="364"/>
      <c r="H34" s="366">
        <v>33690</v>
      </c>
      <c r="I34" s="366">
        <v>43921</v>
      </c>
      <c r="J34" s="261">
        <f t="shared" si="2"/>
        <v>33</v>
      </c>
      <c r="K34" s="261">
        <f t="shared" si="3"/>
        <v>0</v>
      </c>
      <c r="L34" s="261">
        <f t="shared" si="4"/>
        <v>5</v>
      </c>
      <c r="M34" s="261">
        <f t="shared" si="5"/>
        <v>0</v>
      </c>
      <c r="N34" s="367">
        <f>IF(C34="","",VLOOKUP(J34,'2.賃金表'!$B$4:$D$47,3))</f>
        <v>153740</v>
      </c>
      <c r="O34" s="367">
        <f>IF($E34="","",INDEX('2.賃金表'!$G$4:$P$88,MATCH($F34,'2.賃金表'!$G$4:$G$88,0),MATCH($E34,'2.賃金表'!$G$4:$P$4,0)))</f>
        <v>127730</v>
      </c>
      <c r="P34" s="368"/>
      <c r="Q34" s="265">
        <f t="shared" si="6"/>
        <v>281470</v>
      </c>
      <c r="R34" s="367" t="str">
        <f>IF($G34="","",VLOOKUP($G34,'2.賃金表'!$R$4:$S$11,2,FALSE))</f>
        <v/>
      </c>
      <c r="S34" s="368">
        <v>15000</v>
      </c>
      <c r="T34" s="368"/>
      <c r="U34" s="368"/>
      <c r="V34" s="265">
        <f t="shared" si="7"/>
        <v>15000</v>
      </c>
      <c r="W34" s="268">
        <f t="shared" si="8"/>
        <v>296470</v>
      </c>
    </row>
    <row r="35" spans="1:23" s="8" customFormat="1" ht="12" customHeight="1" x14ac:dyDescent="0.15">
      <c r="A35" s="18">
        <f t="shared" si="1"/>
        <v>28</v>
      </c>
      <c r="B35" s="364">
        <v>2</v>
      </c>
      <c r="C35" s="364" t="s">
        <v>48</v>
      </c>
      <c r="D35" s="365"/>
      <c r="E35" s="365">
        <v>6</v>
      </c>
      <c r="F35" s="364">
        <v>16</v>
      </c>
      <c r="G35" s="364" t="s">
        <v>101</v>
      </c>
      <c r="H35" s="366">
        <v>24528</v>
      </c>
      <c r="I35" s="366">
        <v>44074</v>
      </c>
      <c r="J35" s="261">
        <f t="shared" si="2"/>
        <v>58</v>
      </c>
      <c r="K35" s="261">
        <f t="shared" si="3"/>
        <v>1</v>
      </c>
      <c r="L35" s="261">
        <f t="shared" si="4"/>
        <v>4</v>
      </c>
      <c r="M35" s="261">
        <f t="shared" si="5"/>
        <v>7</v>
      </c>
      <c r="N35" s="367">
        <f>IF(C35="","",VLOOKUP(J35,'2.賃金表'!$B$4:$D$47,3))</f>
        <v>175240</v>
      </c>
      <c r="O35" s="367">
        <f>IF($E35="","",INDEX('2.賃金表'!$G$4:$P$88,MATCH($F35,'2.賃金表'!$G$4:$G$88,0),MATCH($E35,'2.賃金表'!$G$4:$P$4,0)))</f>
        <v>208120</v>
      </c>
      <c r="P35" s="368"/>
      <c r="Q35" s="265">
        <f t="shared" si="6"/>
        <v>383360</v>
      </c>
      <c r="R35" s="367">
        <f>IF($G35="","",VLOOKUP($G35,'2.賃金表'!$R$4:$S$11,2,FALSE))</f>
        <v>20000</v>
      </c>
      <c r="S35" s="368">
        <v>10000</v>
      </c>
      <c r="T35" s="368"/>
      <c r="U35" s="368"/>
      <c r="V35" s="265">
        <f t="shared" si="7"/>
        <v>30000</v>
      </c>
      <c r="W35" s="268">
        <f t="shared" si="8"/>
        <v>413360</v>
      </c>
    </row>
    <row r="36" spans="1:23" s="8" customFormat="1" ht="12" customHeight="1" x14ac:dyDescent="0.15">
      <c r="A36" s="18">
        <f t="shared" si="1"/>
        <v>29</v>
      </c>
      <c r="B36" s="364">
        <v>1</v>
      </c>
      <c r="C36" s="364" t="s">
        <v>56</v>
      </c>
      <c r="D36" s="365"/>
      <c r="E36" s="365">
        <v>6</v>
      </c>
      <c r="F36" s="364">
        <v>2</v>
      </c>
      <c r="G36" s="364"/>
      <c r="H36" s="366">
        <v>37580</v>
      </c>
      <c r="I36" s="366">
        <v>44423</v>
      </c>
      <c r="J36" s="261">
        <f t="shared" si="2"/>
        <v>22</v>
      </c>
      <c r="K36" s="261">
        <f t="shared" si="3"/>
        <v>4</v>
      </c>
      <c r="L36" s="261">
        <f t="shared" si="4"/>
        <v>3</v>
      </c>
      <c r="M36" s="261">
        <f t="shared" si="5"/>
        <v>7</v>
      </c>
      <c r="N36" s="367">
        <f>IF(C36="","",VLOOKUP(J36,'2.賃金表'!$B$4:$D$47,3))</f>
        <v>129540</v>
      </c>
      <c r="O36" s="367">
        <f>IF($E36="","",INDEX('2.賃金表'!$G$4:$P$88,MATCH($F36,'2.賃金表'!$G$4:$G$88,0),MATCH($E36,'2.賃金表'!$G$4:$P$4,0)))</f>
        <v>182360</v>
      </c>
      <c r="P36" s="368"/>
      <c r="Q36" s="265">
        <f t="shared" si="6"/>
        <v>311900</v>
      </c>
      <c r="R36" s="367" t="str">
        <f>IF($G36="","",VLOOKUP($G36,'2.賃金表'!$R$4:$S$11,2,FALSE))</f>
        <v/>
      </c>
      <c r="S36" s="368">
        <v>15000</v>
      </c>
      <c r="T36" s="368"/>
      <c r="U36" s="368"/>
      <c r="V36" s="265">
        <f t="shared" si="7"/>
        <v>15000</v>
      </c>
      <c r="W36" s="268">
        <f t="shared" si="8"/>
        <v>326900</v>
      </c>
    </row>
    <row r="37" spans="1:23" s="8" customFormat="1" ht="12" customHeight="1" x14ac:dyDescent="0.15">
      <c r="A37" s="18">
        <f t="shared" si="1"/>
        <v>30</v>
      </c>
      <c r="B37" s="364">
        <v>1</v>
      </c>
      <c r="C37" s="364" t="s">
        <v>57</v>
      </c>
      <c r="D37" s="365"/>
      <c r="E37" s="365">
        <v>6</v>
      </c>
      <c r="F37" s="364">
        <v>25</v>
      </c>
      <c r="G37" s="364"/>
      <c r="H37" s="366">
        <v>32480</v>
      </c>
      <c r="I37" s="366">
        <v>39721</v>
      </c>
      <c r="J37" s="261">
        <f t="shared" si="2"/>
        <v>36</v>
      </c>
      <c r="K37" s="261">
        <f t="shared" si="3"/>
        <v>3</v>
      </c>
      <c r="L37" s="261">
        <f t="shared" si="4"/>
        <v>16</v>
      </c>
      <c r="M37" s="261">
        <f t="shared" si="5"/>
        <v>6</v>
      </c>
      <c r="N37" s="367">
        <f>IF(C37="","",VLOOKUP(J37,'2.賃金表'!$B$4:$D$47,3))</f>
        <v>158240</v>
      </c>
      <c r="O37" s="367">
        <f>IF($E37="","",INDEX('2.賃金表'!$G$4:$P$88,MATCH($F37,'2.賃金表'!$G$4:$G$88,0),MATCH($E37,'2.賃金表'!$G$4:$P$4,0)))</f>
        <v>224680</v>
      </c>
      <c r="P37" s="368"/>
      <c r="Q37" s="265">
        <f t="shared" si="6"/>
        <v>382920</v>
      </c>
      <c r="R37" s="367" t="str">
        <f>IF($G37="","",VLOOKUP($G37,'2.賃金表'!$R$4:$S$11,2,FALSE))</f>
        <v/>
      </c>
      <c r="S37" s="368">
        <v>10000</v>
      </c>
      <c r="T37" s="368"/>
      <c r="U37" s="368"/>
      <c r="V37" s="265">
        <f t="shared" si="7"/>
        <v>10000</v>
      </c>
      <c r="W37" s="268">
        <f t="shared" si="8"/>
        <v>392920</v>
      </c>
    </row>
    <row r="38" spans="1:23" s="8" customFormat="1" ht="12" customHeight="1" x14ac:dyDescent="0.15">
      <c r="A38" s="18">
        <f t="shared" si="1"/>
        <v>31</v>
      </c>
      <c r="B38" s="364">
        <v>1</v>
      </c>
      <c r="C38" s="364" t="s">
        <v>58</v>
      </c>
      <c r="D38" s="365" t="s">
        <v>54</v>
      </c>
      <c r="E38" s="365">
        <v>6</v>
      </c>
      <c r="F38" s="364">
        <v>2</v>
      </c>
      <c r="G38" s="364" t="s">
        <v>53</v>
      </c>
      <c r="H38" s="366">
        <v>32199</v>
      </c>
      <c r="I38" s="366">
        <v>42825</v>
      </c>
      <c r="J38" s="261">
        <f t="shared" si="2"/>
        <v>37</v>
      </c>
      <c r="K38" s="261">
        <f t="shared" si="3"/>
        <v>1</v>
      </c>
      <c r="L38" s="261">
        <f t="shared" si="4"/>
        <v>8</v>
      </c>
      <c r="M38" s="261">
        <f t="shared" si="5"/>
        <v>0</v>
      </c>
      <c r="N38" s="367">
        <f>IF(C38="","",VLOOKUP(J38,'2.賃金表'!$B$4:$D$47,3))</f>
        <v>159740</v>
      </c>
      <c r="O38" s="367">
        <f>IF($E38="","",INDEX('2.賃金表'!$G$4:$P$88,MATCH($F38,'2.賃金表'!$G$4:$G$88,0),MATCH($E38,'2.賃金表'!$G$4:$P$4,0)))</f>
        <v>182360</v>
      </c>
      <c r="P38" s="368"/>
      <c r="Q38" s="265">
        <f t="shared" si="6"/>
        <v>342100</v>
      </c>
      <c r="R38" s="367">
        <f>IF($G38="","",VLOOKUP($G38,'2.賃金表'!$R$4:$S$11,2,FALSE))</f>
        <v>50000</v>
      </c>
      <c r="S38" s="368">
        <v>10000</v>
      </c>
      <c r="T38" s="368"/>
      <c r="U38" s="368"/>
      <c r="V38" s="265">
        <f t="shared" si="7"/>
        <v>60000</v>
      </c>
      <c r="W38" s="268">
        <f t="shared" si="8"/>
        <v>402100</v>
      </c>
    </row>
    <row r="39" spans="1:23" s="8" customFormat="1" ht="12" customHeight="1" x14ac:dyDescent="0.15">
      <c r="A39" s="18">
        <f t="shared" si="1"/>
        <v>32</v>
      </c>
      <c r="B39" s="364">
        <v>1</v>
      </c>
      <c r="C39" s="364" t="s">
        <v>59</v>
      </c>
      <c r="D39" s="365" t="s">
        <v>54</v>
      </c>
      <c r="E39" s="365">
        <v>6</v>
      </c>
      <c r="F39" s="364">
        <v>18</v>
      </c>
      <c r="G39" s="364" t="s">
        <v>53</v>
      </c>
      <c r="H39" s="366">
        <v>33715</v>
      </c>
      <c r="I39" s="366">
        <v>43616</v>
      </c>
      <c r="J39" s="261">
        <f t="shared" si="2"/>
        <v>32</v>
      </c>
      <c r="K39" s="261">
        <f t="shared" si="3"/>
        <v>11</v>
      </c>
      <c r="L39" s="261">
        <f t="shared" si="4"/>
        <v>5</v>
      </c>
      <c r="M39" s="261">
        <f t="shared" si="5"/>
        <v>10</v>
      </c>
      <c r="N39" s="367">
        <f>IF(C39="","",VLOOKUP(J39,'2.賃金表'!$B$4:$D$47,3))</f>
        <v>152240</v>
      </c>
      <c r="O39" s="367">
        <f>IF($E39="","",INDEX('2.賃金表'!$G$4:$P$88,MATCH($F39,'2.賃金表'!$G$4:$G$88,0),MATCH($E39,'2.賃金表'!$G$4:$P$4,0)))</f>
        <v>211800</v>
      </c>
      <c r="P39" s="368"/>
      <c r="Q39" s="265">
        <f t="shared" si="6"/>
        <v>364040</v>
      </c>
      <c r="R39" s="367">
        <f>IF($G39="","",VLOOKUP($G39,'2.賃金表'!$R$4:$S$11,2,FALSE))</f>
        <v>50000</v>
      </c>
      <c r="S39" s="368">
        <v>20000</v>
      </c>
      <c r="T39" s="368"/>
      <c r="U39" s="368"/>
      <c r="V39" s="265">
        <f t="shared" si="7"/>
        <v>70000</v>
      </c>
      <c r="W39" s="268">
        <f t="shared" si="8"/>
        <v>434040</v>
      </c>
    </row>
    <row r="40" spans="1:23" s="8" customFormat="1" ht="12" customHeight="1" x14ac:dyDescent="0.15">
      <c r="A40" s="18">
        <f t="shared" ref="A40:A71" si="9">IF(C40="","",A39+1)</f>
        <v>33</v>
      </c>
      <c r="B40" s="364">
        <v>1</v>
      </c>
      <c r="C40" s="364" t="s">
        <v>60</v>
      </c>
      <c r="D40" s="365"/>
      <c r="E40" s="365">
        <v>5</v>
      </c>
      <c r="F40" s="364">
        <v>2</v>
      </c>
      <c r="G40" s="364" t="s">
        <v>102</v>
      </c>
      <c r="H40" s="366">
        <v>25007</v>
      </c>
      <c r="I40" s="366">
        <v>31841</v>
      </c>
      <c r="J40" s="261">
        <f t="shared" ref="J40:J71" si="10">IF(H40="","",DATEDIF(H40-1,$J$4,"Y"))</f>
        <v>56</v>
      </c>
      <c r="K40" s="261">
        <f t="shared" ref="K40:K71" si="11">IF(H40="","",DATEDIF(H40-1,$J$4,"YM"))</f>
        <v>9</v>
      </c>
      <c r="L40" s="261">
        <f t="shared" ref="L40:L71" si="12">IF(I40="","",DATEDIF(I40-1,$J$4,"Y"))</f>
        <v>38</v>
      </c>
      <c r="M40" s="261">
        <f t="shared" ref="M40:M71" si="13">IF(I40="","",DATEDIF(I40-1,$J$4,"YM"))</f>
        <v>0</v>
      </c>
      <c r="N40" s="367">
        <f>IF(C40="","",VLOOKUP(J40,'2.賃金表'!$B$4:$D$47,3))</f>
        <v>177240</v>
      </c>
      <c r="O40" s="367">
        <f>IF($E40="","",INDEX('2.賃金表'!$G$4:$P$88,MATCH($F40,'2.賃金表'!$G$4:$G$88,0),MATCH($E40,'2.賃金表'!$G$4:$P$4,0)))</f>
        <v>152860</v>
      </c>
      <c r="P40" s="368"/>
      <c r="Q40" s="265">
        <f t="shared" si="6"/>
        <v>330100</v>
      </c>
      <c r="R40" s="367">
        <f>IF($G40="","",VLOOKUP($G40,'2.賃金表'!$R$4:$S$11,2,FALSE))</f>
        <v>10000</v>
      </c>
      <c r="S40" s="368">
        <v>10000</v>
      </c>
      <c r="T40" s="368"/>
      <c r="U40" s="368"/>
      <c r="V40" s="265">
        <f t="shared" ref="V40:V71" si="14">IF($E40="","",SUM(R40:U40))</f>
        <v>20000</v>
      </c>
      <c r="W40" s="268">
        <f t="shared" si="8"/>
        <v>350100</v>
      </c>
    </row>
    <row r="41" spans="1:23" s="8" customFormat="1" ht="12" customHeight="1" x14ac:dyDescent="0.15">
      <c r="A41" s="18">
        <f t="shared" si="9"/>
        <v>34</v>
      </c>
      <c r="B41" s="364">
        <v>1</v>
      </c>
      <c r="C41" s="364" t="s">
        <v>61</v>
      </c>
      <c r="D41" s="365" t="s">
        <v>54</v>
      </c>
      <c r="E41" s="365">
        <v>6</v>
      </c>
      <c r="F41" s="364">
        <v>6</v>
      </c>
      <c r="G41" s="364" t="s">
        <v>53</v>
      </c>
      <c r="H41" s="366">
        <v>29000</v>
      </c>
      <c r="I41" s="366">
        <v>36291</v>
      </c>
      <c r="J41" s="261">
        <f t="shared" si="10"/>
        <v>45</v>
      </c>
      <c r="K41" s="261">
        <f t="shared" si="11"/>
        <v>10</v>
      </c>
      <c r="L41" s="261">
        <f t="shared" si="12"/>
        <v>25</v>
      </c>
      <c r="M41" s="261">
        <f t="shared" si="13"/>
        <v>10</v>
      </c>
      <c r="N41" s="367">
        <f>IF(C41="","",VLOOKUP(J41,'2.賃金表'!$B$4:$D$47,3))</f>
        <v>171740</v>
      </c>
      <c r="O41" s="367">
        <f>IF($E41="","",INDEX('2.賃金表'!$G$4:$P$88,MATCH($F41,'2.賃金表'!$G$4:$G$88,0),MATCH($E41,'2.賃金表'!$G$4:$P$4,0)))</f>
        <v>189720</v>
      </c>
      <c r="P41" s="368"/>
      <c r="Q41" s="265">
        <f t="shared" si="6"/>
        <v>361460</v>
      </c>
      <c r="R41" s="367">
        <f>IF($G41="","",VLOOKUP($G41,'2.賃金表'!$R$4:$S$11,2,FALSE))</f>
        <v>50000</v>
      </c>
      <c r="S41" s="368">
        <v>20000</v>
      </c>
      <c r="T41" s="368"/>
      <c r="U41" s="368"/>
      <c r="V41" s="265">
        <f t="shared" si="14"/>
        <v>70000</v>
      </c>
      <c r="W41" s="268">
        <f t="shared" si="8"/>
        <v>431460</v>
      </c>
    </row>
    <row r="42" spans="1:23" s="8" customFormat="1" ht="12" customHeight="1" x14ac:dyDescent="0.15">
      <c r="A42" s="18">
        <f t="shared" si="9"/>
        <v>35</v>
      </c>
      <c r="B42" s="364">
        <v>1</v>
      </c>
      <c r="C42" s="364" t="s">
        <v>62</v>
      </c>
      <c r="D42" s="365"/>
      <c r="E42" s="365">
        <v>5</v>
      </c>
      <c r="F42" s="364">
        <v>8</v>
      </c>
      <c r="G42" s="364" t="s">
        <v>102</v>
      </c>
      <c r="H42" s="366">
        <v>29534</v>
      </c>
      <c r="I42" s="366">
        <v>37964</v>
      </c>
      <c r="J42" s="261">
        <f t="shared" si="10"/>
        <v>44</v>
      </c>
      <c r="K42" s="261">
        <f t="shared" si="11"/>
        <v>4</v>
      </c>
      <c r="L42" s="261">
        <f t="shared" si="12"/>
        <v>21</v>
      </c>
      <c r="M42" s="261">
        <f t="shared" si="13"/>
        <v>3</v>
      </c>
      <c r="N42" s="367">
        <f>IF(C42="","",VLOOKUP(J42,'2.賃金表'!$B$4:$D$47,3))</f>
        <v>170240</v>
      </c>
      <c r="O42" s="367">
        <f>IF($E42="","",INDEX('2.賃金表'!$G$4:$P$88,MATCH($F42,'2.賃金表'!$G$4:$G$88,0),MATCH($E42,'2.賃金表'!$G$4:$P$4,0)))</f>
        <v>163900</v>
      </c>
      <c r="P42" s="368"/>
      <c r="Q42" s="265">
        <f t="shared" si="6"/>
        <v>334140</v>
      </c>
      <c r="R42" s="367">
        <f>IF($G42="","",VLOOKUP($G42,'2.賃金表'!$R$4:$S$11,2,FALSE))</f>
        <v>10000</v>
      </c>
      <c r="S42" s="368">
        <v>20000</v>
      </c>
      <c r="T42" s="368"/>
      <c r="U42" s="368"/>
      <c r="V42" s="265">
        <f t="shared" si="14"/>
        <v>30000</v>
      </c>
      <c r="W42" s="268">
        <f t="shared" si="8"/>
        <v>364140</v>
      </c>
    </row>
    <row r="43" spans="1:23" s="8" customFormat="1" ht="12" customHeight="1" x14ac:dyDescent="0.15">
      <c r="A43" s="18">
        <f t="shared" si="9"/>
        <v>36</v>
      </c>
      <c r="B43" s="364">
        <v>1</v>
      </c>
      <c r="C43" s="364" t="s">
        <v>63</v>
      </c>
      <c r="D43" s="365"/>
      <c r="E43" s="365">
        <v>4</v>
      </c>
      <c r="F43" s="364">
        <v>23</v>
      </c>
      <c r="G43" s="364"/>
      <c r="H43" s="366">
        <v>29068</v>
      </c>
      <c r="I43" s="366">
        <v>38117</v>
      </c>
      <c r="J43" s="261">
        <f t="shared" si="10"/>
        <v>45</v>
      </c>
      <c r="K43" s="261">
        <f t="shared" si="11"/>
        <v>8</v>
      </c>
      <c r="L43" s="261">
        <f t="shared" si="12"/>
        <v>20</v>
      </c>
      <c r="M43" s="261">
        <f t="shared" si="13"/>
        <v>10</v>
      </c>
      <c r="N43" s="367">
        <f>IF(C43="","",VLOOKUP(J43,'2.賃金表'!$B$4:$D$47,3))</f>
        <v>171740</v>
      </c>
      <c r="O43" s="367">
        <f>IF($E43="","",INDEX('2.賃金表'!$G$4:$P$88,MATCH($F43,'2.賃金表'!$G$4:$G$88,0),MATCH($E43,'2.賃金表'!$G$4:$P$4,0)))</f>
        <v>163440</v>
      </c>
      <c r="P43" s="368"/>
      <c r="Q43" s="265">
        <f t="shared" si="6"/>
        <v>335180</v>
      </c>
      <c r="R43" s="367" t="str">
        <f>IF($G43="","",VLOOKUP($G43,'2.賃金表'!$R$4:$S$11,2,FALSE))</f>
        <v/>
      </c>
      <c r="S43" s="368">
        <v>15000</v>
      </c>
      <c r="T43" s="368"/>
      <c r="U43" s="368"/>
      <c r="V43" s="265">
        <f t="shared" si="14"/>
        <v>15000</v>
      </c>
      <c r="W43" s="268">
        <f t="shared" si="8"/>
        <v>350180</v>
      </c>
    </row>
    <row r="44" spans="1:23" ht="11.25" customHeight="1" x14ac:dyDescent="0.15">
      <c r="A44" s="18">
        <f t="shared" si="9"/>
        <v>37</v>
      </c>
      <c r="B44" s="364">
        <v>1</v>
      </c>
      <c r="C44" s="364" t="s">
        <v>64</v>
      </c>
      <c r="D44" s="365"/>
      <c r="E44" s="365">
        <v>4</v>
      </c>
      <c r="F44" s="364">
        <v>19</v>
      </c>
      <c r="G44" s="364"/>
      <c r="H44" s="366">
        <v>29671</v>
      </c>
      <c r="I44" s="366">
        <v>38119</v>
      </c>
      <c r="J44" s="261">
        <f t="shared" si="10"/>
        <v>44</v>
      </c>
      <c r="K44" s="261">
        <f t="shared" si="11"/>
        <v>0</v>
      </c>
      <c r="L44" s="261">
        <f t="shared" si="12"/>
        <v>20</v>
      </c>
      <c r="M44" s="261">
        <f t="shared" si="13"/>
        <v>10</v>
      </c>
      <c r="N44" s="367">
        <f>IF(C44="","",VLOOKUP(J44,'2.賃金表'!$B$4:$D$47,3))</f>
        <v>170240</v>
      </c>
      <c r="O44" s="367">
        <f>IF($E44="","",INDEX('2.賃金表'!$G$4:$P$88,MATCH($F44,'2.賃金表'!$G$4:$G$88,0),MATCH($E44,'2.賃金表'!$G$4:$P$4,0)))</f>
        <v>159250</v>
      </c>
      <c r="P44" s="368"/>
      <c r="Q44" s="265">
        <f t="shared" si="6"/>
        <v>329490</v>
      </c>
      <c r="R44" s="367" t="str">
        <f>IF($G44="","",VLOOKUP($G44,'2.賃金表'!$R$4:$S$11,2,FALSE))</f>
        <v/>
      </c>
      <c r="S44" s="368">
        <v>20000</v>
      </c>
      <c r="T44" s="368"/>
      <c r="U44" s="368"/>
      <c r="V44" s="265">
        <f t="shared" si="14"/>
        <v>20000</v>
      </c>
      <c r="W44" s="268">
        <f t="shared" si="8"/>
        <v>349490</v>
      </c>
    </row>
    <row r="45" spans="1:23" ht="11.25" customHeight="1" x14ac:dyDescent="0.15">
      <c r="A45" s="18">
        <f t="shared" si="9"/>
        <v>38</v>
      </c>
      <c r="B45" s="364">
        <v>1</v>
      </c>
      <c r="C45" s="364" t="s">
        <v>65</v>
      </c>
      <c r="D45" s="365"/>
      <c r="E45" s="365">
        <v>4</v>
      </c>
      <c r="F45" s="364">
        <v>21</v>
      </c>
      <c r="G45" s="364"/>
      <c r="H45" s="366">
        <v>29414</v>
      </c>
      <c r="I45" s="366">
        <v>38797</v>
      </c>
      <c r="J45" s="261">
        <f t="shared" si="10"/>
        <v>44</v>
      </c>
      <c r="K45" s="261">
        <f t="shared" si="11"/>
        <v>8</v>
      </c>
      <c r="L45" s="261">
        <f t="shared" si="12"/>
        <v>19</v>
      </c>
      <c r="M45" s="261">
        <f t="shared" si="13"/>
        <v>0</v>
      </c>
      <c r="N45" s="367">
        <f>IF(C45="","",VLOOKUP(J45,'2.賃金表'!$B$4:$D$47,3))</f>
        <v>170240</v>
      </c>
      <c r="O45" s="367">
        <f>IF($E45="","",INDEX('2.賃金表'!$G$4:$P$88,MATCH($F45,'2.賃金表'!$G$4:$G$88,0),MATCH($E45,'2.賃金表'!$G$4:$P$4,0)))</f>
        <v>161760</v>
      </c>
      <c r="P45" s="368"/>
      <c r="Q45" s="265">
        <f t="shared" si="6"/>
        <v>332000</v>
      </c>
      <c r="R45" s="367" t="str">
        <f>IF($G45="","",VLOOKUP($G45,'2.賃金表'!$R$4:$S$11,2,FALSE))</f>
        <v/>
      </c>
      <c r="S45" s="368">
        <v>15000</v>
      </c>
      <c r="T45" s="368"/>
      <c r="U45" s="368"/>
      <c r="V45" s="265">
        <f t="shared" si="14"/>
        <v>15000</v>
      </c>
      <c r="W45" s="268">
        <f t="shared" si="8"/>
        <v>347000</v>
      </c>
    </row>
    <row r="46" spans="1:23" ht="11.25" customHeight="1" x14ac:dyDescent="0.15">
      <c r="A46" s="18">
        <f t="shared" si="9"/>
        <v>39</v>
      </c>
      <c r="B46" s="364">
        <v>1</v>
      </c>
      <c r="C46" s="364" t="s">
        <v>66</v>
      </c>
      <c r="D46" s="365"/>
      <c r="E46" s="365">
        <v>4</v>
      </c>
      <c r="F46" s="364">
        <v>21</v>
      </c>
      <c r="G46" s="364"/>
      <c r="H46" s="366">
        <v>29840</v>
      </c>
      <c r="I46" s="366">
        <v>38800</v>
      </c>
      <c r="J46" s="261">
        <f t="shared" si="10"/>
        <v>43</v>
      </c>
      <c r="K46" s="261">
        <f t="shared" si="11"/>
        <v>6</v>
      </c>
      <c r="L46" s="261">
        <f t="shared" si="12"/>
        <v>19</v>
      </c>
      <c r="M46" s="261">
        <f t="shared" si="13"/>
        <v>0</v>
      </c>
      <c r="N46" s="367">
        <f>IF(C46="","",VLOOKUP(J46,'2.賃金表'!$B$4:$D$47,3))</f>
        <v>168740</v>
      </c>
      <c r="O46" s="367">
        <f>IF($E46="","",INDEX('2.賃金表'!$G$4:$P$88,MATCH($F46,'2.賃金表'!$G$4:$G$88,0),MATCH($E46,'2.賃金表'!$G$4:$P$4,0)))</f>
        <v>161760</v>
      </c>
      <c r="P46" s="368"/>
      <c r="Q46" s="265">
        <f t="shared" si="6"/>
        <v>330500</v>
      </c>
      <c r="R46" s="367" t="str">
        <f>IF($G46="","",VLOOKUP($G46,'2.賃金表'!$R$4:$S$11,2,FALSE))</f>
        <v/>
      </c>
      <c r="S46" s="368">
        <v>10000</v>
      </c>
      <c r="T46" s="368"/>
      <c r="U46" s="368"/>
      <c r="V46" s="265">
        <f t="shared" si="14"/>
        <v>10000</v>
      </c>
      <c r="W46" s="268">
        <f t="shared" si="8"/>
        <v>340500</v>
      </c>
    </row>
    <row r="47" spans="1:23" ht="11.25" customHeight="1" x14ac:dyDescent="0.15">
      <c r="A47" s="18">
        <f t="shared" si="9"/>
        <v>40</v>
      </c>
      <c r="B47" s="364">
        <v>1</v>
      </c>
      <c r="C47" s="364" t="s">
        <v>67</v>
      </c>
      <c r="D47" s="365"/>
      <c r="E47" s="365">
        <v>3</v>
      </c>
      <c r="F47" s="364">
        <v>23</v>
      </c>
      <c r="G47" s="364"/>
      <c r="H47" s="366">
        <v>32579</v>
      </c>
      <c r="I47" s="366">
        <v>39891</v>
      </c>
      <c r="J47" s="261">
        <f t="shared" si="10"/>
        <v>36</v>
      </c>
      <c r="K47" s="261">
        <f t="shared" si="11"/>
        <v>0</v>
      </c>
      <c r="L47" s="261">
        <f t="shared" si="12"/>
        <v>16</v>
      </c>
      <c r="M47" s="261">
        <f t="shared" si="13"/>
        <v>0</v>
      </c>
      <c r="N47" s="367">
        <f>IF(C47="","",VLOOKUP(J47,'2.賃金表'!$B$4:$D$47,3))</f>
        <v>158240</v>
      </c>
      <c r="O47" s="367">
        <f>IF($E47="","",INDEX('2.賃金表'!$G$4:$P$88,MATCH($F47,'2.賃金表'!$G$4:$G$88,0),MATCH($E47,'2.賃金表'!$G$4:$P$4,0)))</f>
        <v>141940</v>
      </c>
      <c r="P47" s="368"/>
      <c r="Q47" s="265">
        <f t="shared" si="6"/>
        <v>300180</v>
      </c>
      <c r="R47" s="367" t="str">
        <f>IF($G47="","",VLOOKUP($G47,'2.賃金表'!$R$4:$S$11,2,FALSE))</f>
        <v/>
      </c>
      <c r="S47" s="368">
        <v>15000</v>
      </c>
      <c r="T47" s="368"/>
      <c r="U47" s="368"/>
      <c r="V47" s="265">
        <f t="shared" si="14"/>
        <v>15000</v>
      </c>
      <c r="W47" s="268">
        <f t="shared" si="8"/>
        <v>315180</v>
      </c>
    </row>
    <row r="48" spans="1:23" ht="11.25" customHeight="1" x14ac:dyDescent="0.15">
      <c r="A48" s="18">
        <f t="shared" si="9"/>
        <v>41</v>
      </c>
      <c r="B48" s="364">
        <v>2</v>
      </c>
      <c r="C48" s="364" t="s">
        <v>68</v>
      </c>
      <c r="D48" s="365"/>
      <c r="E48" s="365">
        <v>2</v>
      </c>
      <c r="F48" s="364">
        <v>19</v>
      </c>
      <c r="G48" s="364"/>
      <c r="H48" s="366">
        <v>33118</v>
      </c>
      <c r="I48" s="366">
        <v>39875</v>
      </c>
      <c r="J48" s="261">
        <f t="shared" si="10"/>
        <v>34</v>
      </c>
      <c r="K48" s="261">
        <f t="shared" si="11"/>
        <v>7</v>
      </c>
      <c r="L48" s="261">
        <f t="shared" si="12"/>
        <v>16</v>
      </c>
      <c r="M48" s="261">
        <f t="shared" si="13"/>
        <v>0</v>
      </c>
      <c r="N48" s="367">
        <f>IF(C48="","",VLOOKUP(J48,'2.賃金表'!$B$4:$D$47,3))</f>
        <v>155240</v>
      </c>
      <c r="O48" s="367">
        <f>IF($E48="","",INDEX('2.賃金表'!$G$4:$P$88,MATCH($F48,'2.賃金表'!$G$4:$G$88,0),MATCH($E48,'2.賃金表'!$G$4:$P$4,0)))</f>
        <v>117600</v>
      </c>
      <c r="P48" s="368"/>
      <c r="Q48" s="265">
        <f t="shared" si="6"/>
        <v>272840</v>
      </c>
      <c r="R48" s="367" t="str">
        <f>IF($G48="","",VLOOKUP($G48,'2.賃金表'!$R$4:$S$11,2,FALSE))</f>
        <v/>
      </c>
      <c r="S48" s="368">
        <v>10000</v>
      </c>
      <c r="T48" s="368"/>
      <c r="U48" s="368"/>
      <c r="V48" s="265">
        <f t="shared" si="14"/>
        <v>10000</v>
      </c>
      <c r="W48" s="268">
        <f t="shared" si="8"/>
        <v>282840</v>
      </c>
    </row>
    <row r="49" spans="1:23" ht="11.25" customHeight="1" x14ac:dyDescent="0.15">
      <c r="A49" s="18">
        <f t="shared" si="9"/>
        <v>42</v>
      </c>
      <c r="B49" s="364">
        <v>2</v>
      </c>
      <c r="C49" s="364" t="s">
        <v>69</v>
      </c>
      <c r="D49" s="365" t="s">
        <v>54</v>
      </c>
      <c r="E49" s="365">
        <v>8</v>
      </c>
      <c r="F49" s="364">
        <v>33</v>
      </c>
      <c r="G49" s="364" t="s">
        <v>53</v>
      </c>
      <c r="H49" s="366">
        <v>24490</v>
      </c>
      <c r="I49" s="366">
        <v>27825</v>
      </c>
      <c r="J49" s="261">
        <f t="shared" si="10"/>
        <v>58</v>
      </c>
      <c r="K49" s="261">
        <f t="shared" si="11"/>
        <v>2</v>
      </c>
      <c r="L49" s="261">
        <f t="shared" si="12"/>
        <v>49</v>
      </c>
      <c r="M49" s="261">
        <f t="shared" si="13"/>
        <v>0</v>
      </c>
      <c r="N49" s="367">
        <f>IF(C49="","",VLOOKUP(J49,'2.賃金表'!$B$4:$D$47,3))</f>
        <v>175240</v>
      </c>
      <c r="O49" s="367">
        <f>IF($E49="","",INDEX('2.賃金表'!$G$4:$P$88,MATCH($F49,'2.賃金表'!$G$4:$G$88,0),MATCH($E49,'2.賃金表'!$G$4:$P$4,0)))</f>
        <v>320860</v>
      </c>
      <c r="P49" s="368"/>
      <c r="Q49" s="265">
        <f t="shared" si="6"/>
        <v>496100</v>
      </c>
      <c r="R49" s="367">
        <f>IF($G49="","",VLOOKUP($G49,'2.賃金表'!$R$4:$S$11,2,FALSE))</f>
        <v>50000</v>
      </c>
      <c r="S49" s="368">
        <v>20000</v>
      </c>
      <c r="T49" s="368"/>
      <c r="U49" s="368"/>
      <c r="V49" s="265">
        <f t="shared" si="14"/>
        <v>70000</v>
      </c>
      <c r="W49" s="268">
        <f t="shared" si="8"/>
        <v>566100</v>
      </c>
    </row>
    <row r="50" spans="1:23" ht="11.25" customHeight="1" x14ac:dyDescent="0.15">
      <c r="A50" s="18">
        <f t="shared" si="9"/>
        <v>43</v>
      </c>
      <c r="B50" s="364">
        <v>1</v>
      </c>
      <c r="C50" s="364" t="s">
        <v>70</v>
      </c>
      <c r="D50" s="365" t="s">
        <v>54</v>
      </c>
      <c r="E50" s="365">
        <v>6</v>
      </c>
      <c r="F50" s="364">
        <v>29</v>
      </c>
      <c r="G50" s="364" t="s">
        <v>53</v>
      </c>
      <c r="H50" s="366">
        <v>24928</v>
      </c>
      <c r="I50" s="366">
        <v>34030</v>
      </c>
      <c r="J50" s="261">
        <f t="shared" si="10"/>
        <v>57</v>
      </c>
      <c r="K50" s="261">
        <f t="shared" si="11"/>
        <v>0</v>
      </c>
      <c r="L50" s="261">
        <f t="shared" si="12"/>
        <v>32</v>
      </c>
      <c r="M50" s="261">
        <f t="shared" si="13"/>
        <v>1</v>
      </c>
      <c r="N50" s="367">
        <f>IF(C50="","",VLOOKUP(J50,'2.賃金表'!$B$4:$D$47,3))</f>
        <v>176240</v>
      </c>
      <c r="O50" s="367">
        <f>IF($E50="","",INDEX('2.賃金表'!$G$4:$P$88,MATCH($F50,'2.賃金表'!$G$4:$G$88,0),MATCH($E50,'2.賃金表'!$G$4:$P$4,0)))</f>
        <v>232040</v>
      </c>
      <c r="P50" s="368"/>
      <c r="Q50" s="265">
        <f t="shared" si="6"/>
        <v>408280</v>
      </c>
      <c r="R50" s="367">
        <f>IF($G50="","",VLOOKUP($G50,'2.賃金表'!$R$4:$S$11,2,FALSE))</f>
        <v>50000</v>
      </c>
      <c r="S50" s="368">
        <v>10000</v>
      </c>
      <c r="T50" s="368"/>
      <c r="U50" s="368"/>
      <c r="V50" s="265">
        <f t="shared" si="14"/>
        <v>60000</v>
      </c>
      <c r="W50" s="268">
        <f t="shared" si="8"/>
        <v>468280</v>
      </c>
    </row>
    <row r="51" spans="1:23" ht="11.25" customHeight="1" x14ac:dyDescent="0.15">
      <c r="A51" s="18">
        <f t="shared" si="9"/>
        <v>44</v>
      </c>
      <c r="B51" s="364">
        <v>1</v>
      </c>
      <c r="C51" s="364" t="s">
        <v>71</v>
      </c>
      <c r="D51" s="365"/>
      <c r="E51" s="365">
        <v>5</v>
      </c>
      <c r="F51" s="364">
        <v>13</v>
      </c>
      <c r="G51" s="364" t="s">
        <v>101</v>
      </c>
      <c r="H51" s="366">
        <v>24114</v>
      </c>
      <c r="I51" s="366">
        <v>30747</v>
      </c>
      <c r="J51" s="261">
        <f t="shared" si="10"/>
        <v>59</v>
      </c>
      <c r="K51" s="261">
        <f t="shared" si="11"/>
        <v>2</v>
      </c>
      <c r="L51" s="261">
        <f t="shared" si="12"/>
        <v>41</v>
      </c>
      <c r="M51" s="261">
        <f t="shared" si="13"/>
        <v>0</v>
      </c>
      <c r="N51" s="367">
        <f>IF(C51="","",VLOOKUP(J51,'2.賃金表'!$B$4:$D$47,3))</f>
        <v>174240</v>
      </c>
      <c r="O51" s="367">
        <f>IF($E51="","",INDEX('2.賃金表'!$G$4:$P$88,MATCH($F51,'2.賃金表'!$G$4:$G$88,0),MATCH($E51,'2.賃金表'!$G$4:$P$4,0)))</f>
        <v>173100</v>
      </c>
      <c r="P51" s="368"/>
      <c r="Q51" s="265">
        <f t="shared" si="6"/>
        <v>347340</v>
      </c>
      <c r="R51" s="367">
        <f>IF($G51="","",VLOOKUP($G51,'2.賃金表'!$R$4:$S$11,2,FALSE))</f>
        <v>20000</v>
      </c>
      <c r="S51" s="368">
        <v>10000</v>
      </c>
      <c r="T51" s="368"/>
      <c r="U51" s="368"/>
      <c r="V51" s="265">
        <f t="shared" si="14"/>
        <v>30000</v>
      </c>
      <c r="W51" s="268">
        <f t="shared" si="8"/>
        <v>377340</v>
      </c>
    </row>
    <row r="52" spans="1:23" ht="11.25" customHeight="1" x14ac:dyDescent="0.15">
      <c r="A52" s="18">
        <f t="shared" si="9"/>
        <v>45</v>
      </c>
      <c r="B52" s="364">
        <v>1</v>
      </c>
      <c r="C52" s="364" t="s">
        <v>72</v>
      </c>
      <c r="D52" s="365"/>
      <c r="E52" s="365">
        <v>5</v>
      </c>
      <c r="F52" s="364">
        <v>21</v>
      </c>
      <c r="G52" s="364" t="s">
        <v>102</v>
      </c>
      <c r="H52" s="366">
        <v>27340</v>
      </c>
      <c r="I52" s="366">
        <v>35626</v>
      </c>
      <c r="J52" s="261">
        <f t="shared" si="10"/>
        <v>50</v>
      </c>
      <c r="K52" s="261">
        <f t="shared" si="11"/>
        <v>4</v>
      </c>
      <c r="L52" s="261">
        <f t="shared" si="12"/>
        <v>27</v>
      </c>
      <c r="M52" s="261">
        <f t="shared" si="13"/>
        <v>8</v>
      </c>
      <c r="N52" s="367">
        <f>IF(C52="","",VLOOKUP(J52,'2.賃金表'!$B$4:$D$47,3))</f>
        <v>179240</v>
      </c>
      <c r="O52" s="367">
        <f>IF($E52="","",INDEX('2.賃金表'!$G$4:$P$88,MATCH($F52,'2.賃金表'!$G$4:$G$88,0),MATCH($E52,'2.賃金表'!$G$4:$P$4,0)))</f>
        <v>187820</v>
      </c>
      <c r="P52" s="368"/>
      <c r="Q52" s="265">
        <f t="shared" si="6"/>
        <v>367060</v>
      </c>
      <c r="R52" s="367">
        <f>IF($G52="","",VLOOKUP($G52,'2.賃金表'!$R$4:$S$11,2,FALSE))</f>
        <v>10000</v>
      </c>
      <c r="S52" s="368">
        <v>20000</v>
      </c>
      <c r="T52" s="368"/>
      <c r="U52" s="368"/>
      <c r="V52" s="265">
        <f t="shared" si="14"/>
        <v>30000</v>
      </c>
      <c r="W52" s="268">
        <f t="shared" si="8"/>
        <v>397060</v>
      </c>
    </row>
    <row r="53" spans="1:23" x14ac:dyDescent="0.15">
      <c r="A53" s="18">
        <f t="shared" si="9"/>
        <v>46</v>
      </c>
      <c r="B53" s="364">
        <v>1</v>
      </c>
      <c r="C53" s="364" t="s">
        <v>73</v>
      </c>
      <c r="D53" s="365" t="s">
        <v>54</v>
      </c>
      <c r="E53" s="365">
        <v>6</v>
      </c>
      <c r="F53" s="364">
        <v>21</v>
      </c>
      <c r="G53" s="364" t="s">
        <v>53</v>
      </c>
      <c r="H53" s="366">
        <v>26675</v>
      </c>
      <c r="I53" s="366">
        <v>36606</v>
      </c>
      <c r="J53" s="261">
        <f t="shared" si="10"/>
        <v>52</v>
      </c>
      <c r="K53" s="261">
        <f t="shared" si="11"/>
        <v>2</v>
      </c>
      <c r="L53" s="261">
        <f t="shared" si="12"/>
        <v>25</v>
      </c>
      <c r="M53" s="261">
        <f t="shared" si="13"/>
        <v>0</v>
      </c>
      <c r="N53" s="367">
        <f>IF(C53="","",VLOOKUP(J53,'2.賃金表'!$B$4:$D$47,3))</f>
        <v>179240</v>
      </c>
      <c r="O53" s="367">
        <f>IF($E53="","",INDEX('2.賃金表'!$G$4:$P$88,MATCH($F53,'2.賃金表'!$G$4:$G$88,0),MATCH($E53,'2.賃金表'!$G$4:$P$4,0)))</f>
        <v>217320</v>
      </c>
      <c r="P53" s="368"/>
      <c r="Q53" s="265">
        <f t="shared" si="6"/>
        <v>396560</v>
      </c>
      <c r="R53" s="367">
        <f>IF($G53="","",VLOOKUP($G53,'2.賃金表'!$R$4:$S$11,2,FALSE))</f>
        <v>50000</v>
      </c>
      <c r="S53" s="368">
        <v>15000</v>
      </c>
      <c r="T53" s="368"/>
      <c r="U53" s="368"/>
      <c r="V53" s="265">
        <f t="shared" si="14"/>
        <v>65000</v>
      </c>
      <c r="W53" s="268">
        <f t="shared" si="8"/>
        <v>461560</v>
      </c>
    </row>
    <row r="54" spans="1:23" x14ac:dyDescent="0.15">
      <c r="A54" s="18">
        <f t="shared" si="9"/>
        <v>47</v>
      </c>
      <c r="B54" s="364">
        <v>1</v>
      </c>
      <c r="C54" s="364" t="s">
        <v>74</v>
      </c>
      <c r="D54" s="365"/>
      <c r="E54" s="365">
        <v>5</v>
      </c>
      <c r="F54" s="364">
        <v>25</v>
      </c>
      <c r="G54" s="364" t="s">
        <v>102</v>
      </c>
      <c r="H54" s="366">
        <v>29109</v>
      </c>
      <c r="I54" s="366">
        <v>36529</v>
      </c>
      <c r="J54" s="261">
        <f t="shared" si="10"/>
        <v>45</v>
      </c>
      <c r="K54" s="261">
        <f t="shared" si="11"/>
        <v>6</v>
      </c>
      <c r="L54" s="261">
        <f t="shared" si="12"/>
        <v>25</v>
      </c>
      <c r="M54" s="261">
        <f t="shared" si="13"/>
        <v>2</v>
      </c>
      <c r="N54" s="367">
        <f>IF(C54="","",VLOOKUP(J54,'2.賃金表'!$B$4:$D$47,3))</f>
        <v>171740</v>
      </c>
      <c r="O54" s="367">
        <f>IF($E54="","",INDEX('2.賃金表'!$G$4:$P$88,MATCH($F54,'2.賃金表'!$G$4:$G$88,0),MATCH($E54,'2.賃金表'!$G$4:$P$4,0)))</f>
        <v>195180</v>
      </c>
      <c r="P54" s="368"/>
      <c r="Q54" s="265">
        <f t="shared" si="6"/>
        <v>366920</v>
      </c>
      <c r="R54" s="367">
        <f>IF($G54="","",VLOOKUP($G54,'2.賃金表'!$R$4:$S$11,2,FALSE))</f>
        <v>10000</v>
      </c>
      <c r="S54" s="368">
        <v>20000</v>
      </c>
      <c r="T54" s="368"/>
      <c r="U54" s="368"/>
      <c r="V54" s="265">
        <f t="shared" si="14"/>
        <v>30000</v>
      </c>
      <c r="W54" s="268">
        <f t="shared" si="8"/>
        <v>396920</v>
      </c>
    </row>
    <row r="55" spans="1:23" x14ac:dyDescent="0.15">
      <c r="A55" s="18">
        <f t="shared" si="9"/>
        <v>48</v>
      </c>
      <c r="B55" s="364">
        <v>1</v>
      </c>
      <c r="C55" s="364" t="s">
        <v>75</v>
      </c>
      <c r="D55" s="365"/>
      <c r="E55" s="365">
        <v>5</v>
      </c>
      <c r="F55" s="364">
        <v>20</v>
      </c>
      <c r="G55" s="364" t="s">
        <v>102</v>
      </c>
      <c r="H55" s="366">
        <v>27804</v>
      </c>
      <c r="I55" s="366">
        <v>36529</v>
      </c>
      <c r="J55" s="261">
        <f t="shared" si="10"/>
        <v>49</v>
      </c>
      <c r="K55" s="261">
        <f t="shared" si="11"/>
        <v>1</v>
      </c>
      <c r="L55" s="261">
        <f t="shared" si="12"/>
        <v>25</v>
      </c>
      <c r="M55" s="261">
        <f t="shared" si="13"/>
        <v>2</v>
      </c>
      <c r="N55" s="367">
        <f>IF(C55="","",VLOOKUP(J55,'2.賃金表'!$B$4:$D$47,3))</f>
        <v>177740</v>
      </c>
      <c r="O55" s="367">
        <f>IF($E55="","",INDEX('2.賃金表'!$G$4:$P$88,MATCH($F55,'2.賃金表'!$G$4:$G$88,0),MATCH($E55,'2.賃金表'!$G$4:$P$4,0)))</f>
        <v>185980</v>
      </c>
      <c r="P55" s="368"/>
      <c r="Q55" s="265">
        <f t="shared" si="6"/>
        <v>363720</v>
      </c>
      <c r="R55" s="367">
        <f>IF($G55="","",VLOOKUP($G55,'2.賃金表'!$R$4:$S$11,2,FALSE))</f>
        <v>10000</v>
      </c>
      <c r="S55" s="368">
        <v>20000</v>
      </c>
      <c r="T55" s="368"/>
      <c r="U55" s="368"/>
      <c r="V55" s="265">
        <f t="shared" si="14"/>
        <v>30000</v>
      </c>
      <c r="W55" s="268">
        <f t="shared" si="8"/>
        <v>393720</v>
      </c>
    </row>
    <row r="56" spans="1:23" x14ac:dyDescent="0.15">
      <c r="A56" s="18">
        <f t="shared" si="9"/>
        <v>49</v>
      </c>
      <c r="B56" s="364">
        <v>1</v>
      </c>
      <c r="C56" s="364" t="s">
        <v>76</v>
      </c>
      <c r="D56" s="365" t="s">
        <v>54</v>
      </c>
      <c r="E56" s="365">
        <v>5</v>
      </c>
      <c r="F56" s="364">
        <v>18</v>
      </c>
      <c r="G56" s="364" t="s">
        <v>53</v>
      </c>
      <c r="H56" s="366">
        <v>29223</v>
      </c>
      <c r="I56" s="366">
        <v>38028</v>
      </c>
      <c r="J56" s="261">
        <f t="shared" si="10"/>
        <v>45</v>
      </c>
      <c r="K56" s="261">
        <f t="shared" si="11"/>
        <v>2</v>
      </c>
      <c r="L56" s="261">
        <f t="shared" si="12"/>
        <v>21</v>
      </c>
      <c r="M56" s="261">
        <f t="shared" si="13"/>
        <v>1</v>
      </c>
      <c r="N56" s="367">
        <f>IF(C56="","",VLOOKUP(J56,'2.賃金表'!$B$4:$D$47,3))</f>
        <v>171740</v>
      </c>
      <c r="O56" s="367">
        <f>IF($E56="","",INDEX('2.賃金表'!$G$4:$P$88,MATCH($F56,'2.賃金表'!$G$4:$G$88,0),MATCH($E56,'2.賃金表'!$G$4:$P$4,0)))</f>
        <v>182300</v>
      </c>
      <c r="P56" s="368"/>
      <c r="Q56" s="265">
        <f t="shared" si="6"/>
        <v>354040</v>
      </c>
      <c r="R56" s="367">
        <f>IF($G56="","",VLOOKUP($G56,'2.賃金表'!$R$4:$S$11,2,FALSE))</f>
        <v>50000</v>
      </c>
      <c r="S56" s="368">
        <v>15000</v>
      </c>
      <c r="T56" s="368"/>
      <c r="U56" s="368"/>
      <c r="V56" s="265">
        <f t="shared" si="14"/>
        <v>65000</v>
      </c>
      <c r="W56" s="268">
        <f t="shared" si="8"/>
        <v>419040</v>
      </c>
    </row>
    <row r="57" spans="1:23" x14ac:dyDescent="0.15">
      <c r="A57" s="18">
        <f t="shared" si="9"/>
        <v>50</v>
      </c>
      <c r="B57" s="364">
        <v>1</v>
      </c>
      <c r="C57" s="364" t="s">
        <v>77</v>
      </c>
      <c r="D57" s="365"/>
      <c r="E57" s="365">
        <v>4</v>
      </c>
      <c r="F57" s="364">
        <v>13</v>
      </c>
      <c r="G57" s="364"/>
      <c r="H57" s="366">
        <v>28596</v>
      </c>
      <c r="I57" s="366">
        <v>38476</v>
      </c>
      <c r="J57" s="261">
        <f t="shared" si="10"/>
        <v>46</v>
      </c>
      <c r="K57" s="261">
        <f t="shared" si="11"/>
        <v>11</v>
      </c>
      <c r="L57" s="261">
        <f t="shared" si="12"/>
        <v>19</v>
      </c>
      <c r="M57" s="261">
        <f t="shared" si="13"/>
        <v>10</v>
      </c>
      <c r="N57" s="367">
        <f>IF(C57="","",VLOOKUP(J57,'2.賃金表'!$B$4:$D$47,3))</f>
        <v>173240</v>
      </c>
      <c r="O57" s="367">
        <f>IF($E57="","",INDEX('2.賃金表'!$G$4:$P$88,MATCH($F57,'2.賃金表'!$G$4:$G$88,0),MATCH($E57,'2.賃金表'!$G$4:$P$4,0)))</f>
        <v>149230</v>
      </c>
      <c r="P57" s="368"/>
      <c r="Q57" s="265">
        <f t="shared" si="6"/>
        <v>322470</v>
      </c>
      <c r="R57" s="367" t="str">
        <f>IF($G57="","",VLOOKUP($G57,'2.賃金表'!$R$4:$S$11,2,FALSE))</f>
        <v/>
      </c>
      <c r="S57" s="368">
        <v>15000</v>
      </c>
      <c r="T57" s="368"/>
      <c r="U57" s="368"/>
      <c r="V57" s="265">
        <f t="shared" si="14"/>
        <v>15000</v>
      </c>
      <c r="W57" s="268">
        <f t="shared" si="8"/>
        <v>337470</v>
      </c>
    </row>
    <row r="58" spans="1:23" x14ac:dyDescent="0.15">
      <c r="A58" s="18">
        <f t="shared" si="9"/>
        <v>51</v>
      </c>
      <c r="B58" s="364">
        <v>1</v>
      </c>
      <c r="C58" s="364" t="s">
        <v>78</v>
      </c>
      <c r="D58" s="365"/>
      <c r="E58" s="365">
        <v>4</v>
      </c>
      <c r="F58" s="364">
        <v>25</v>
      </c>
      <c r="G58" s="364"/>
      <c r="H58" s="366">
        <v>29364</v>
      </c>
      <c r="I58" s="366">
        <v>38461</v>
      </c>
      <c r="J58" s="261">
        <f t="shared" si="10"/>
        <v>44</v>
      </c>
      <c r="K58" s="261">
        <f t="shared" si="11"/>
        <v>10</v>
      </c>
      <c r="L58" s="261">
        <f t="shared" si="12"/>
        <v>19</v>
      </c>
      <c r="M58" s="261">
        <f t="shared" si="13"/>
        <v>11</v>
      </c>
      <c r="N58" s="367">
        <f>IF(C58="","",VLOOKUP(J58,'2.賃金表'!$B$4:$D$47,3))</f>
        <v>170240</v>
      </c>
      <c r="O58" s="367">
        <f>IF($E58="","",INDEX('2.賃金表'!$G$4:$P$88,MATCH($F58,'2.賃金表'!$G$4:$G$88,0),MATCH($E58,'2.賃金表'!$G$4:$P$4,0)))</f>
        <v>165120</v>
      </c>
      <c r="P58" s="368"/>
      <c r="Q58" s="265">
        <f t="shared" si="6"/>
        <v>335360</v>
      </c>
      <c r="R58" s="367" t="str">
        <f>IF($G58="","",VLOOKUP($G58,'2.賃金表'!$R$4:$S$11,2,FALSE))</f>
        <v/>
      </c>
      <c r="S58" s="368">
        <v>15000</v>
      </c>
      <c r="T58" s="368"/>
      <c r="U58" s="368"/>
      <c r="V58" s="265">
        <f t="shared" si="14"/>
        <v>15000</v>
      </c>
      <c r="W58" s="268">
        <f t="shared" si="8"/>
        <v>350360</v>
      </c>
    </row>
    <row r="59" spans="1:23" x14ac:dyDescent="0.15">
      <c r="A59" s="18">
        <f t="shared" si="9"/>
        <v>52</v>
      </c>
      <c r="B59" s="364">
        <v>1</v>
      </c>
      <c r="C59" s="364" t="s">
        <v>79</v>
      </c>
      <c r="D59" s="365"/>
      <c r="E59" s="365">
        <v>4</v>
      </c>
      <c r="F59" s="364">
        <v>14</v>
      </c>
      <c r="G59" s="364"/>
      <c r="H59" s="366">
        <v>29814</v>
      </c>
      <c r="I59" s="366">
        <v>38776</v>
      </c>
      <c r="J59" s="261">
        <f t="shared" si="10"/>
        <v>43</v>
      </c>
      <c r="K59" s="261">
        <f t="shared" si="11"/>
        <v>7</v>
      </c>
      <c r="L59" s="261">
        <f t="shared" si="12"/>
        <v>19</v>
      </c>
      <c r="M59" s="261">
        <f t="shared" si="13"/>
        <v>1</v>
      </c>
      <c r="N59" s="367">
        <f>IF(C59="","",VLOOKUP(J59,'2.賃金表'!$B$4:$D$47,3))</f>
        <v>168740</v>
      </c>
      <c r="O59" s="367">
        <f>IF($E59="","",INDEX('2.賃金表'!$G$4:$P$88,MATCH($F59,'2.賃金表'!$G$4:$G$88,0),MATCH($E59,'2.賃金表'!$G$4:$P$4,0)))</f>
        <v>150900</v>
      </c>
      <c r="P59" s="368"/>
      <c r="Q59" s="265">
        <f t="shared" si="6"/>
        <v>319640</v>
      </c>
      <c r="R59" s="367" t="str">
        <f>IF($G59="","",VLOOKUP($G59,'2.賃金表'!$R$4:$S$11,2,FALSE))</f>
        <v/>
      </c>
      <c r="S59" s="368">
        <v>20000</v>
      </c>
      <c r="T59" s="368"/>
      <c r="U59" s="368"/>
      <c r="V59" s="265">
        <f t="shared" si="14"/>
        <v>20000</v>
      </c>
      <c r="W59" s="268">
        <f t="shared" si="8"/>
        <v>339640</v>
      </c>
    </row>
    <row r="60" spans="1:23" x14ac:dyDescent="0.15">
      <c r="A60" s="18">
        <f t="shared" si="9"/>
        <v>53</v>
      </c>
      <c r="B60" s="364">
        <v>1</v>
      </c>
      <c r="C60" s="364" t="s">
        <v>80</v>
      </c>
      <c r="D60" s="365"/>
      <c r="E60" s="365">
        <v>4</v>
      </c>
      <c r="F60" s="364">
        <v>16</v>
      </c>
      <c r="G60" s="364"/>
      <c r="H60" s="366">
        <v>30606</v>
      </c>
      <c r="I60" s="366">
        <v>38881</v>
      </c>
      <c r="J60" s="261">
        <f t="shared" si="10"/>
        <v>41</v>
      </c>
      <c r="K60" s="261">
        <f t="shared" si="11"/>
        <v>5</v>
      </c>
      <c r="L60" s="261">
        <f t="shared" si="12"/>
        <v>18</v>
      </c>
      <c r="M60" s="261">
        <f t="shared" si="13"/>
        <v>9</v>
      </c>
      <c r="N60" s="367">
        <f>IF(C60="","",VLOOKUP(J60,'2.賃金表'!$B$4:$D$47,3))</f>
        <v>165740</v>
      </c>
      <c r="O60" s="367">
        <f>IF($E60="","",INDEX('2.賃金表'!$G$4:$P$88,MATCH($F60,'2.賃金表'!$G$4:$G$88,0),MATCH($E60,'2.賃金表'!$G$4:$P$4,0)))</f>
        <v>154240</v>
      </c>
      <c r="P60" s="368"/>
      <c r="Q60" s="265">
        <f t="shared" si="6"/>
        <v>319980</v>
      </c>
      <c r="R60" s="367" t="str">
        <f>IF($G60="","",VLOOKUP($G60,'2.賃金表'!$R$4:$S$11,2,FALSE))</f>
        <v/>
      </c>
      <c r="S60" s="368"/>
      <c r="T60" s="368"/>
      <c r="U60" s="368"/>
      <c r="V60" s="265">
        <f t="shared" si="14"/>
        <v>0</v>
      </c>
      <c r="W60" s="268">
        <f t="shared" si="8"/>
        <v>319980</v>
      </c>
    </row>
    <row r="61" spans="1:23" x14ac:dyDescent="0.15">
      <c r="A61" s="18">
        <f t="shared" si="9"/>
        <v>54</v>
      </c>
      <c r="B61" s="364">
        <v>1</v>
      </c>
      <c r="C61" s="364" t="s">
        <v>81</v>
      </c>
      <c r="D61" s="365"/>
      <c r="E61" s="365">
        <v>3</v>
      </c>
      <c r="F61" s="364">
        <v>2</v>
      </c>
      <c r="G61" s="364"/>
      <c r="H61" s="366">
        <v>31989</v>
      </c>
      <c r="I61" s="366">
        <v>39938</v>
      </c>
      <c r="J61" s="261">
        <f t="shared" si="10"/>
        <v>37</v>
      </c>
      <c r="K61" s="261">
        <f t="shared" si="11"/>
        <v>8</v>
      </c>
      <c r="L61" s="261">
        <f t="shared" si="12"/>
        <v>15</v>
      </c>
      <c r="M61" s="261">
        <f t="shared" si="13"/>
        <v>10</v>
      </c>
      <c r="N61" s="367">
        <f>IF(C61="","",VLOOKUP(J61,'2.賃金表'!$B$4:$D$47,3))</f>
        <v>159740</v>
      </c>
      <c r="O61" s="367">
        <f>IF($E61="","",INDEX('2.賃金表'!$G$4:$P$88,MATCH($F61,'2.賃金表'!$G$4:$G$88,0),MATCH($E61,'2.賃金表'!$G$4:$P$4,0)))</f>
        <v>109360</v>
      </c>
      <c r="P61" s="368"/>
      <c r="Q61" s="265">
        <f t="shared" si="6"/>
        <v>269100</v>
      </c>
      <c r="R61" s="367" t="str">
        <f>IF($G61="","",VLOOKUP($G61,'2.賃金表'!$R$4:$S$11,2,FALSE))</f>
        <v/>
      </c>
      <c r="S61" s="368"/>
      <c r="T61" s="368"/>
      <c r="U61" s="368"/>
      <c r="V61" s="265">
        <f t="shared" si="14"/>
        <v>0</v>
      </c>
      <c r="W61" s="268">
        <f t="shared" si="8"/>
        <v>269100</v>
      </c>
    </row>
    <row r="62" spans="1:23" x14ac:dyDescent="0.15">
      <c r="A62" s="18">
        <f t="shared" si="9"/>
        <v>55</v>
      </c>
      <c r="B62" s="364">
        <v>2</v>
      </c>
      <c r="C62" s="364" t="s">
        <v>82</v>
      </c>
      <c r="D62" s="365"/>
      <c r="E62" s="365">
        <v>1</v>
      </c>
      <c r="F62" s="364">
        <v>17</v>
      </c>
      <c r="G62" s="364"/>
      <c r="H62" s="366">
        <v>33092</v>
      </c>
      <c r="I62" s="366">
        <v>40507</v>
      </c>
      <c r="J62" s="261">
        <f t="shared" si="10"/>
        <v>34</v>
      </c>
      <c r="K62" s="261">
        <f t="shared" si="11"/>
        <v>7</v>
      </c>
      <c r="L62" s="261">
        <f t="shared" si="12"/>
        <v>14</v>
      </c>
      <c r="M62" s="261">
        <f t="shared" si="13"/>
        <v>4</v>
      </c>
      <c r="N62" s="367">
        <f>IF(C62="","",VLOOKUP(J62,'2.賃金表'!$B$4:$D$47,3))</f>
        <v>155240</v>
      </c>
      <c r="O62" s="367">
        <f>IF($E62="","",INDEX('2.賃金表'!$G$4:$P$88,MATCH($F62,'2.賃金表'!$G$4:$G$88,0),MATCH($E62,'2.賃金表'!$G$4:$P$4,0)))</f>
        <v>99920</v>
      </c>
      <c r="P62" s="368"/>
      <c r="Q62" s="265">
        <f t="shared" si="6"/>
        <v>255160</v>
      </c>
      <c r="R62" s="367" t="str">
        <f>IF($G62="","",VLOOKUP($G62,'2.賃金表'!$R$4:$S$11,2,FALSE))</f>
        <v/>
      </c>
      <c r="S62" s="368"/>
      <c r="T62" s="368"/>
      <c r="U62" s="368"/>
      <c r="V62" s="265">
        <f t="shared" si="14"/>
        <v>0</v>
      </c>
      <c r="W62" s="268">
        <f t="shared" si="8"/>
        <v>255160</v>
      </c>
    </row>
    <row r="63" spans="1:23" x14ac:dyDescent="0.15">
      <c r="A63" s="18">
        <f t="shared" si="9"/>
        <v>56</v>
      </c>
      <c r="B63" s="364">
        <v>2</v>
      </c>
      <c r="C63" s="364" t="s">
        <v>83</v>
      </c>
      <c r="D63" s="365" t="s">
        <v>54</v>
      </c>
      <c r="E63" s="365">
        <v>8</v>
      </c>
      <c r="F63" s="364">
        <v>14</v>
      </c>
      <c r="G63" s="364" t="s">
        <v>53</v>
      </c>
      <c r="H63" s="366">
        <v>24385</v>
      </c>
      <c r="I63" s="366">
        <v>29651</v>
      </c>
      <c r="J63" s="261">
        <f t="shared" si="10"/>
        <v>58</v>
      </c>
      <c r="K63" s="261">
        <f t="shared" si="11"/>
        <v>5</v>
      </c>
      <c r="L63" s="261">
        <f t="shared" si="12"/>
        <v>44</v>
      </c>
      <c r="M63" s="261">
        <f t="shared" si="13"/>
        <v>0</v>
      </c>
      <c r="N63" s="367">
        <f>IF(C63="","",VLOOKUP(J63,'2.賃金表'!$B$4:$D$47,3))</f>
        <v>175240</v>
      </c>
      <c r="O63" s="367">
        <f>IF($E63="","",INDEX('2.賃金表'!$G$4:$P$88,MATCH($F63,'2.賃金表'!$G$4:$G$88,0),MATCH($E63,'2.賃金表'!$G$4:$P$4,0)))</f>
        <v>282860</v>
      </c>
      <c r="P63" s="368"/>
      <c r="Q63" s="265">
        <f t="shared" si="6"/>
        <v>458100</v>
      </c>
      <c r="R63" s="367">
        <f>IF($G63="","",VLOOKUP($G63,'2.賃金表'!$R$4:$S$11,2,FALSE))</f>
        <v>50000</v>
      </c>
      <c r="S63" s="368">
        <v>10000</v>
      </c>
      <c r="T63" s="368"/>
      <c r="U63" s="368"/>
      <c r="V63" s="265">
        <f t="shared" si="14"/>
        <v>60000</v>
      </c>
      <c r="W63" s="268">
        <f t="shared" si="8"/>
        <v>518100</v>
      </c>
    </row>
    <row r="64" spans="1:23" x14ac:dyDescent="0.15">
      <c r="A64" s="18">
        <f t="shared" si="9"/>
        <v>57</v>
      </c>
      <c r="B64" s="364">
        <v>1</v>
      </c>
      <c r="C64" s="364" t="s">
        <v>84</v>
      </c>
      <c r="D64" s="365" t="s">
        <v>54</v>
      </c>
      <c r="E64" s="365">
        <v>7</v>
      </c>
      <c r="F64" s="364">
        <v>18</v>
      </c>
      <c r="G64" s="364" t="s">
        <v>100</v>
      </c>
      <c r="H64" s="366">
        <v>24171</v>
      </c>
      <c r="I64" s="366">
        <v>30379</v>
      </c>
      <c r="J64" s="261">
        <f t="shared" si="10"/>
        <v>59</v>
      </c>
      <c r="K64" s="261">
        <f t="shared" si="11"/>
        <v>0</v>
      </c>
      <c r="L64" s="261">
        <f t="shared" si="12"/>
        <v>42</v>
      </c>
      <c r="M64" s="261">
        <f t="shared" si="13"/>
        <v>0</v>
      </c>
      <c r="N64" s="367">
        <f>IF(C64="","",VLOOKUP(J64,'2.賃金表'!$B$4:$D$47,3))</f>
        <v>174240</v>
      </c>
      <c r="O64" s="367">
        <f>IF($E64="","",INDEX('2.賃金表'!$G$4:$P$88,MATCH($F64,'2.賃金表'!$G$4:$G$88,0),MATCH($E64,'2.賃金表'!$G$4:$P$4,0)))</f>
        <v>249860</v>
      </c>
      <c r="P64" s="368"/>
      <c r="Q64" s="265">
        <f t="shared" si="6"/>
        <v>424100</v>
      </c>
      <c r="R64" s="367">
        <f>IF($G64="","",VLOOKUP($G64,'2.賃金表'!$R$4:$S$11,2,FALSE))</f>
        <v>60000</v>
      </c>
      <c r="S64" s="368">
        <v>10000</v>
      </c>
      <c r="T64" s="368"/>
      <c r="U64" s="368"/>
      <c r="V64" s="265">
        <f t="shared" si="14"/>
        <v>70000</v>
      </c>
      <c r="W64" s="268">
        <f t="shared" si="8"/>
        <v>494100</v>
      </c>
    </row>
    <row r="65" spans="1:23" x14ac:dyDescent="0.15">
      <c r="A65" s="18">
        <f t="shared" si="9"/>
        <v>58</v>
      </c>
      <c r="B65" s="364">
        <v>1</v>
      </c>
      <c r="C65" s="364" t="s">
        <v>85</v>
      </c>
      <c r="D65" s="365" t="s">
        <v>54</v>
      </c>
      <c r="E65" s="365">
        <v>7</v>
      </c>
      <c r="F65" s="364">
        <v>30</v>
      </c>
      <c r="G65" s="364" t="s">
        <v>100</v>
      </c>
      <c r="H65" s="366">
        <v>24081</v>
      </c>
      <c r="I65" s="366">
        <v>32574</v>
      </c>
      <c r="J65" s="261">
        <f t="shared" si="10"/>
        <v>59</v>
      </c>
      <c r="K65" s="261">
        <f t="shared" si="11"/>
        <v>3</v>
      </c>
      <c r="L65" s="261">
        <f t="shared" si="12"/>
        <v>36</v>
      </c>
      <c r="M65" s="261">
        <f t="shared" si="13"/>
        <v>0</v>
      </c>
      <c r="N65" s="367">
        <f>IF(C65="","",VLOOKUP(J65,'2.賃金表'!$B$4:$D$47,3))</f>
        <v>174240</v>
      </c>
      <c r="O65" s="367">
        <f>IF($E65="","",INDEX('2.賃金表'!$G$4:$P$88,MATCH($F65,'2.賃金表'!$G$4:$G$88,0),MATCH($E65,'2.賃金表'!$G$4:$P$4,0)))</f>
        <v>273860</v>
      </c>
      <c r="P65" s="368"/>
      <c r="Q65" s="265">
        <f t="shared" si="6"/>
        <v>448100</v>
      </c>
      <c r="R65" s="367">
        <f>IF($G65="","",VLOOKUP($G65,'2.賃金表'!$R$4:$S$11,2,FALSE))</f>
        <v>60000</v>
      </c>
      <c r="S65" s="368">
        <v>20000</v>
      </c>
      <c r="T65" s="368"/>
      <c r="U65" s="368"/>
      <c r="V65" s="265">
        <f t="shared" si="14"/>
        <v>80000</v>
      </c>
      <c r="W65" s="268">
        <f t="shared" si="8"/>
        <v>528100</v>
      </c>
    </row>
    <row r="66" spans="1:23" x14ac:dyDescent="0.15">
      <c r="A66" s="18">
        <f t="shared" si="9"/>
        <v>59</v>
      </c>
      <c r="B66" s="364">
        <v>1</v>
      </c>
      <c r="C66" s="364" t="s">
        <v>86</v>
      </c>
      <c r="D66" s="365"/>
      <c r="E66" s="365">
        <v>5</v>
      </c>
      <c r="F66" s="364">
        <v>17</v>
      </c>
      <c r="G66" s="364" t="s">
        <v>101</v>
      </c>
      <c r="H66" s="366">
        <v>28615</v>
      </c>
      <c r="I66" s="366">
        <v>38055</v>
      </c>
      <c r="J66" s="261">
        <f t="shared" si="10"/>
        <v>46</v>
      </c>
      <c r="K66" s="261">
        <f t="shared" si="11"/>
        <v>10</v>
      </c>
      <c r="L66" s="261">
        <f t="shared" si="12"/>
        <v>21</v>
      </c>
      <c r="M66" s="261">
        <f t="shared" si="13"/>
        <v>0</v>
      </c>
      <c r="N66" s="367">
        <f>IF(C66="","",VLOOKUP(J66,'2.賃金表'!$B$4:$D$47,3))</f>
        <v>173240</v>
      </c>
      <c r="O66" s="367">
        <f>IF($E66="","",INDEX('2.賃金表'!$G$4:$P$88,MATCH($F66,'2.賃金表'!$G$4:$G$88,0),MATCH($E66,'2.賃金表'!$G$4:$P$4,0)))</f>
        <v>180460</v>
      </c>
      <c r="P66" s="368"/>
      <c r="Q66" s="265">
        <f t="shared" si="6"/>
        <v>353700</v>
      </c>
      <c r="R66" s="367">
        <f>IF($G66="","",VLOOKUP($G66,'2.賃金表'!$R$4:$S$11,2,FALSE))</f>
        <v>20000</v>
      </c>
      <c r="S66" s="368">
        <v>15000</v>
      </c>
      <c r="T66" s="368"/>
      <c r="U66" s="368"/>
      <c r="V66" s="265">
        <f t="shared" si="14"/>
        <v>35000</v>
      </c>
      <c r="W66" s="268">
        <f t="shared" si="8"/>
        <v>388700</v>
      </c>
    </row>
    <row r="67" spans="1:23" x14ac:dyDescent="0.15">
      <c r="A67" s="18">
        <f t="shared" si="9"/>
        <v>60</v>
      </c>
      <c r="B67" s="364">
        <v>1</v>
      </c>
      <c r="C67" s="364" t="s">
        <v>87</v>
      </c>
      <c r="D67" s="365"/>
      <c r="E67" s="365">
        <v>3</v>
      </c>
      <c r="F67" s="364">
        <v>24</v>
      </c>
      <c r="G67" s="364"/>
      <c r="H67" s="366">
        <v>31966</v>
      </c>
      <c r="I67" s="366">
        <v>40283</v>
      </c>
      <c r="J67" s="261">
        <f t="shared" si="10"/>
        <v>37</v>
      </c>
      <c r="K67" s="261">
        <f t="shared" si="11"/>
        <v>8</v>
      </c>
      <c r="L67" s="261">
        <f t="shared" si="12"/>
        <v>14</v>
      </c>
      <c r="M67" s="261">
        <f t="shared" si="13"/>
        <v>11</v>
      </c>
      <c r="N67" s="367">
        <f>IF(C67="","",VLOOKUP(J67,'2.賃金表'!$B$4:$D$47,3))</f>
        <v>159740</v>
      </c>
      <c r="O67" s="367">
        <f>IF($E67="","",INDEX('2.賃金表'!$G$4:$P$88,MATCH($F67,'2.賃金表'!$G$4:$G$88,0),MATCH($E67,'2.賃金表'!$G$4:$P$4,0)))</f>
        <v>142780</v>
      </c>
      <c r="P67" s="368"/>
      <c r="Q67" s="265">
        <f t="shared" si="6"/>
        <v>302520</v>
      </c>
      <c r="R67" s="367" t="str">
        <f>IF($G67="","",VLOOKUP($G67,'2.賃金表'!$R$4:$S$11,2,FALSE))</f>
        <v/>
      </c>
      <c r="S67" s="368"/>
      <c r="T67" s="368"/>
      <c r="U67" s="368"/>
      <c r="V67" s="265">
        <f t="shared" si="14"/>
        <v>0</v>
      </c>
      <c r="W67" s="268">
        <f t="shared" si="8"/>
        <v>302520</v>
      </c>
    </row>
    <row r="68" spans="1:23" x14ac:dyDescent="0.15">
      <c r="A68" s="18">
        <f t="shared" si="9"/>
        <v>61</v>
      </c>
      <c r="B68" s="364">
        <v>1</v>
      </c>
      <c r="C68" s="364" t="s">
        <v>88</v>
      </c>
      <c r="D68" s="365"/>
      <c r="E68" s="365">
        <v>4</v>
      </c>
      <c r="F68" s="364">
        <v>23</v>
      </c>
      <c r="G68" s="364"/>
      <c r="H68" s="366">
        <v>30413</v>
      </c>
      <c r="I68" s="366">
        <v>38069</v>
      </c>
      <c r="J68" s="261">
        <f t="shared" si="10"/>
        <v>41</v>
      </c>
      <c r="K68" s="261">
        <f t="shared" si="11"/>
        <v>11</v>
      </c>
      <c r="L68" s="261">
        <f t="shared" si="12"/>
        <v>21</v>
      </c>
      <c r="M68" s="261">
        <f t="shared" si="13"/>
        <v>0</v>
      </c>
      <c r="N68" s="367">
        <f>IF(C68="","",VLOOKUP(J68,'2.賃金表'!$B$4:$D$47,3))</f>
        <v>165740</v>
      </c>
      <c r="O68" s="367">
        <f>IF($E68="","",INDEX('2.賃金表'!$G$4:$P$88,MATCH($F68,'2.賃金表'!$G$4:$G$88,0),MATCH($E68,'2.賃金表'!$G$4:$P$4,0)))</f>
        <v>163440</v>
      </c>
      <c r="P68" s="368"/>
      <c r="Q68" s="265">
        <f t="shared" si="6"/>
        <v>329180</v>
      </c>
      <c r="R68" s="367" t="str">
        <f>IF($G68="","",VLOOKUP($G68,'2.賃金表'!$R$4:$S$11,2,FALSE))</f>
        <v/>
      </c>
      <c r="S68" s="368">
        <v>20000</v>
      </c>
      <c r="T68" s="368"/>
      <c r="U68" s="368"/>
      <c r="V68" s="265">
        <f t="shared" si="14"/>
        <v>20000</v>
      </c>
      <c r="W68" s="268">
        <f t="shared" si="8"/>
        <v>349180</v>
      </c>
    </row>
    <row r="69" spans="1:23" x14ac:dyDescent="0.15">
      <c r="A69" s="18">
        <f t="shared" si="9"/>
        <v>62</v>
      </c>
      <c r="B69" s="364">
        <v>2</v>
      </c>
      <c r="C69" s="364" t="s">
        <v>89</v>
      </c>
      <c r="D69" s="365" t="s">
        <v>54</v>
      </c>
      <c r="E69" s="365">
        <v>7</v>
      </c>
      <c r="F69" s="364">
        <v>19</v>
      </c>
      <c r="G69" s="364" t="s">
        <v>100</v>
      </c>
      <c r="H69" s="366">
        <v>24862</v>
      </c>
      <c r="I69" s="366">
        <v>30379</v>
      </c>
      <c r="J69" s="261">
        <f t="shared" si="10"/>
        <v>57</v>
      </c>
      <c r="K69" s="261">
        <f t="shared" si="11"/>
        <v>2</v>
      </c>
      <c r="L69" s="261">
        <f t="shared" si="12"/>
        <v>42</v>
      </c>
      <c r="M69" s="261">
        <f t="shared" si="13"/>
        <v>0</v>
      </c>
      <c r="N69" s="367">
        <f>IF(C69="","",VLOOKUP(J69,'2.賃金表'!$B$4:$D$47,3))</f>
        <v>176240</v>
      </c>
      <c r="O69" s="367">
        <f>IF($E69="","",INDEX('2.賃金表'!$G$4:$P$88,MATCH($F69,'2.賃金表'!$G$4:$G$88,0),MATCH($E69,'2.賃金表'!$G$4:$P$4,0)))</f>
        <v>251860</v>
      </c>
      <c r="P69" s="368"/>
      <c r="Q69" s="265">
        <f t="shared" si="6"/>
        <v>428100</v>
      </c>
      <c r="R69" s="367">
        <f>IF($G69="","",VLOOKUP($G69,'2.賃金表'!$R$4:$S$11,2,FALSE))</f>
        <v>60000</v>
      </c>
      <c r="S69" s="368">
        <v>15000</v>
      </c>
      <c r="T69" s="368"/>
      <c r="U69" s="368"/>
      <c r="V69" s="265">
        <f t="shared" si="14"/>
        <v>75000</v>
      </c>
      <c r="W69" s="268">
        <f t="shared" si="8"/>
        <v>503100</v>
      </c>
    </row>
    <row r="70" spans="1:23" x14ac:dyDescent="0.15">
      <c r="A70" s="18">
        <f t="shared" si="9"/>
        <v>63</v>
      </c>
      <c r="B70" s="364">
        <v>1</v>
      </c>
      <c r="C70" s="364" t="s">
        <v>90</v>
      </c>
      <c r="D70" s="365"/>
      <c r="E70" s="365">
        <v>5</v>
      </c>
      <c r="F70" s="364">
        <v>21</v>
      </c>
      <c r="G70" s="364" t="s">
        <v>102</v>
      </c>
      <c r="H70" s="366">
        <v>24497</v>
      </c>
      <c r="I70" s="366">
        <v>33148</v>
      </c>
      <c r="J70" s="261">
        <f t="shared" si="10"/>
        <v>58</v>
      </c>
      <c r="K70" s="261">
        <f t="shared" si="11"/>
        <v>2</v>
      </c>
      <c r="L70" s="261">
        <f t="shared" si="12"/>
        <v>34</v>
      </c>
      <c r="M70" s="261">
        <f t="shared" si="13"/>
        <v>6</v>
      </c>
      <c r="N70" s="367">
        <f>IF(C70="","",VLOOKUP(J70,'2.賃金表'!$B$4:$D$47,3))</f>
        <v>175240</v>
      </c>
      <c r="O70" s="367">
        <f>IF($E70="","",INDEX('2.賃金表'!$G$4:$P$88,MATCH($F70,'2.賃金表'!$G$4:$G$88,0),MATCH($E70,'2.賃金表'!$G$4:$P$4,0)))</f>
        <v>187820</v>
      </c>
      <c r="P70" s="368"/>
      <c r="Q70" s="265">
        <f t="shared" si="6"/>
        <v>363060</v>
      </c>
      <c r="R70" s="367">
        <f>IF($G70="","",VLOOKUP($G70,'2.賃金表'!$R$4:$S$11,2,FALSE))</f>
        <v>10000</v>
      </c>
      <c r="S70" s="368">
        <v>20000</v>
      </c>
      <c r="T70" s="368"/>
      <c r="U70" s="368"/>
      <c r="V70" s="265">
        <f t="shared" si="14"/>
        <v>30000</v>
      </c>
      <c r="W70" s="268">
        <f t="shared" si="8"/>
        <v>393060</v>
      </c>
    </row>
    <row r="71" spans="1:23" x14ac:dyDescent="0.15">
      <c r="A71" s="18">
        <f t="shared" si="9"/>
        <v>64</v>
      </c>
      <c r="B71" s="364">
        <v>1</v>
      </c>
      <c r="C71" s="364" t="s">
        <v>91</v>
      </c>
      <c r="D71" s="365"/>
      <c r="E71" s="365">
        <v>4</v>
      </c>
      <c r="F71" s="364">
        <v>15</v>
      </c>
      <c r="G71" s="364"/>
      <c r="H71" s="366">
        <v>29676</v>
      </c>
      <c r="I71" s="366">
        <v>37380</v>
      </c>
      <c r="J71" s="261">
        <f t="shared" si="10"/>
        <v>44</v>
      </c>
      <c r="K71" s="261">
        <f t="shared" si="11"/>
        <v>0</v>
      </c>
      <c r="L71" s="261">
        <f t="shared" si="12"/>
        <v>22</v>
      </c>
      <c r="M71" s="261">
        <f t="shared" si="13"/>
        <v>10</v>
      </c>
      <c r="N71" s="367">
        <f>IF(C71="","",VLOOKUP(J71,'2.賃金表'!$B$4:$D$47,3))</f>
        <v>170240</v>
      </c>
      <c r="O71" s="367">
        <f>IF($E71="","",INDEX('2.賃金表'!$G$4:$P$88,MATCH($F71,'2.賃金表'!$G$4:$G$88,0),MATCH($E71,'2.賃金表'!$G$4:$P$4,0)))</f>
        <v>152570</v>
      </c>
      <c r="P71" s="368"/>
      <c r="Q71" s="265">
        <f t="shared" si="6"/>
        <v>322810</v>
      </c>
      <c r="R71" s="367" t="str">
        <f>IF($G71="","",VLOOKUP($G71,'2.賃金表'!$R$4:$S$11,2,FALSE))</f>
        <v/>
      </c>
      <c r="S71" s="368"/>
      <c r="T71" s="368"/>
      <c r="U71" s="368"/>
      <c r="V71" s="265">
        <f t="shared" si="14"/>
        <v>0</v>
      </c>
      <c r="W71" s="268">
        <f t="shared" si="8"/>
        <v>322810</v>
      </c>
    </row>
    <row r="72" spans="1:23" x14ac:dyDescent="0.15">
      <c r="A72" s="18">
        <f t="shared" ref="A72:A103" si="15">IF(C72="","",A71+1)</f>
        <v>65</v>
      </c>
      <c r="B72" s="364">
        <v>1</v>
      </c>
      <c r="C72" s="364" t="s">
        <v>92</v>
      </c>
      <c r="D72" s="365"/>
      <c r="E72" s="365">
        <v>5</v>
      </c>
      <c r="F72" s="364">
        <v>23</v>
      </c>
      <c r="G72" s="364" t="s">
        <v>101</v>
      </c>
      <c r="H72" s="366">
        <v>29843</v>
      </c>
      <c r="I72" s="366">
        <v>38076</v>
      </c>
      <c r="J72" s="261">
        <f t="shared" ref="J72:J103" si="16">IF(H72="","",DATEDIF(H72-1,$J$4,"Y"))</f>
        <v>43</v>
      </c>
      <c r="K72" s="261">
        <f t="shared" ref="K72:K103" si="17">IF(H72="","",DATEDIF(H72-1,$J$4,"YM"))</f>
        <v>6</v>
      </c>
      <c r="L72" s="261">
        <f t="shared" ref="L72:L103" si="18">IF(I72="","",DATEDIF(I72-1,$J$4,"Y"))</f>
        <v>21</v>
      </c>
      <c r="M72" s="261">
        <f t="shared" ref="M72:M103" si="19">IF(I72="","",DATEDIF(I72-1,$J$4,"YM"))</f>
        <v>0</v>
      </c>
      <c r="N72" s="367">
        <f>IF(C72="","",VLOOKUP(J72,'2.賃金表'!$B$4:$D$47,3))</f>
        <v>168740</v>
      </c>
      <c r="O72" s="367">
        <f>IF($E72="","",INDEX('2.賃金表'!$G$4:$P$88,MATCH($F72,'2.賃金表'!$G$4:$G$88,0),MATCH($E72,'2.賃金表'!$G$4:$P$4,0)))</f>
        <v>191500</v>
      </c>
      <c r="P72" s="368"/>
      <c r="Q72" s="265">
        <f t="shared" si="6"/>
        <v>360240</v>
      </c>
      <c r="R72" s="367">
        <f>IF($G72="","",VLOOKUP($G72,'2.賃金表'!$R$4:$S$11,2,FALSE))</f>
        <v>20000</v>
      </c>
      <c r="S72" s="368">
        <v>15000</v>
      </c>
      <c r="T72" s="368"/>
      <c r="U72" s="368"/>
      <c r="V72" s="265">
        <f t="shared" ref="V72:V103" si="20">IF($E72="","",SUM(R72:U72))</f>
        <v>35000</v>
      </c>
      <c r="W72" s="268">
        <f t="shared" si="8"/>
        <v>395240</v>
      </c>
    </row>
    <row r="73" spans="1:23" x14ac:dyDescent="0.15">
      <c r="A73" s="18">
        <f t="shared" si="15"/>
        <v>66</v>
      </c>
      <c r="B73" s="364">
        <v>1</v>
      </c>
      <c r="C73" s="364" t="s">
        <v>93</v>
      </c>
      <c r="D73" s="365" t="s">
        <v>54</v>
      </c>
      <c r="E73" s="365">
        <v>8</v>
      </c>
      <c r="F73" s="364">
        <v>29</v>
      </c>
      <c r="G73" s="364" t="s">
        <v>99</v>
      </c>
      <c r="H73" s="366">
        <v>25133</v>
      </c>
      <c r="I73" s="366">
        <v>30747</v>
      </c>
      <c r="J73" s="261">
        <f t="shared" si="16"/>
        <v>56</v>
      </c>
      <c r="K73" s="261">
        <f t="shared" si="17"/>
        <v>5</v>
      </c>
      <c r="L73" s="261">
        <f t="shared" si="18"/>
        <v>41</v>
      </c>
      <c r="M73" s="261">
        <f t="shared" si="19"/>
        <v>0</v>
      </c>
      <c r="N73" s="367">
        <f>IF(C73="","",VLOOKUP(J73,'2.賃金表'!$B$4:$D$47,3))</f>
        <v>177240</v>
      </c>
      <c r="O73" s="367">
        <f>IF($E73="","",INDEX('2.賃金表'!$G$4:$P$88,MATCH($F73,'2.賃金表'!$G$4:$G$88,0),MATCH($E73,'2.賃金表'!$G$4:$P$4,0)))</f>
        <v>312860</v>
      </c>
      <c r="P73" s="368"/>
      <c r="Q73" s="265">
        <f t="shared" ref="Q73:Q104" si="21">IF($E73="","",$N73+$O73+$P73)</f>
        <v>490100</v>
      </c>
      <c r="R73" s="367">
        <f>IF($G73="","",VLOOKUP($G73,'2.賃金表'!$R$4:$S$11,2,FALSE))</f>
        <v>80000</v>
      </c>
      <c r="S73" s="368">
        <v>10000</v>
      </c>
      <c r="T73" s="368"/>
      <c r="U73" s="368"/>
      <c r="V73" s="265">
        <f t="shared" si="20"/>
        <v>90000</v>
      </c>
      <c r="W73" s="268">
        <f t="shared" ref="W73:W104" si="22">IF($E73="","",$Q73+$V73)</f>
        <v>580100</v>
      </c>
    </row>
    <row r="74" spans="1:23" x14ac:dyDescent="0.15">
      <c r="A74" s="18">
        <f t="shared" si="15"/>
        <v>67</v>
      </c>
      <c r="B74" s="364">
        <v>1</v>
      </c>
      <c r="C74" s="364" t="s">
        <v>94</v>
      </c>
      <c r="D74" s="365"/>
      <c r="E74" s="365">
        <v>5</v>
      </c>
      <c r="F74" s="364">
        <v>27</v>
      </c>
      <c r="G74" s="364" t="s">
        <v>102</v>
      </c>
      <c r="H74" s="366">
        <v>26313</v>
      </c>
      <c r="I74" s="366">
        <v>34397</v>
      </c>
      <c r="J74" s="261">
        <f t="shared" si="16"/>
        <v>53</v>
      </c>
      <c r="K74" s="261">
        <f t="shared" si="17"/>
        <v>2</v>
      </c>
      <c r="L74" s="261">
        <f t="shared" si="18"/>
        <v>31</v>
      </c>
      <c r="M74" s="261">
        <f t="shared" si="19"/>
        <v>0</v>
      </c>
      <c r="N74" s="367">
        <f>IF(C74="","",VLOOKUP(J74,'2.賃金表'!$B$4:$D$47,3))</f>
        <v>179240</v>
      </c>
      <c r="O74" s="367">
        <f>IF($E74="","",INDEX('2.賃金表'!$G$4:$P$88,MATCH($F74,'2.賃金表'!$G$4:$G$88,0),MATCH($E74,'2.賃金表'!$G$4:$P$4,0)))</f>
        <v>197940</v>
      </c>
      <c r="P74" s="368"/>
      <c r="Q74" s="265">
        <f t="shared" si="21"/>
        <v>377180</v>
      </c>
      <c r="R74" s="367">
        <f>IF($G74="","",VLOOKUP($G74,'2.賃金表'!$R$4:$S$11,2,FALSE))</f>
        <v>10000</v>
      </c>
      <c r="S74" s="368">
        <v>20000</v>
      </c>
      <c r="T74" s="368"/>
      <c r="U74" s="368"/>
      <c r="V74" s="265">
        <f t="shared" si="20"/>
        <v>30000</v>
      </c>
      <c r="W74" s="268">
        <f t="shared" si="22"/>
        <v>407180</v>
      </c>
    </row>
    <row r="75" spans="1:23" x14ac:dyDescent="0.15">
      <c r="A75" s="18">
        <f t="shared" si="15"/>
        <v>68</v>
      </c>
      <c r="B75" s="364">
        <v>1</v>
      </c>
      <c r="C75" s="364" t="s">
        <v>95</v>
      </c>
      <c r="D75" s="365"/>
      <c r="E75" s="365">
        <v>4</v>
      </c>
      <c r="F75" s="364">
        <v>29</v>
      </c>
      <c r="G75" s="364"/>
      <c r="H75" s="366">
        <v>29805</v>
      </c>
      <c r="I75" s="366">
        <v>38328</v>
      </c>
      <c r="J75" s="261">
        <f t="shared" si="16"/>
        <v>43</v>
      </c>
      <c r="K75" s="261">
        <f t="shared" si="17"/>
        <v>7</v>
      </c>
      <c r="L75" s="261">
        <f t="shared" si="18"/>
        <v>20</v>
      </c>
      <c r="M75" s="261">
        <f t="shared" si="19"/>
        <v>3</v>
      </c>
      <c r="N75" s="367">
        <f>IF(C75="","",VLOOKUP(J75,'2.賃金表'!$B$4:$D$47,3))</f>
        <v>168740</v>
      </c>
      <c r="O75" s="367">
        <f>IF($E75="","",INDEX('2.賃金表'!$G$4:$P$88,MATCH($F75,'2.賃金表'!$G$4:$G$88,0),MATCH($E75,'2.賃金表'!$G$4:$P$4,0)))</f>
        <v>168480</v>
      </c>
      <c r="P75" s="368"/>
      <c r="Q75" s="265">
        <f t="shared" si="21"/>
        <v>337220</v>
      </c>
      <c r="R75" s="367" t="str">
        <f>IF($G75="","",VLOOKUP($G75,'2.賃金表'!$R$4:$S$11,2,FALSE))</f>
        <v/>
      </c>
      <c r="S75" s="368">
        <v>10000</v>
      </c>
      <c r="T75" s="368"/>
      <c r="U75" s="368"/>
      <c r="V75" s="265">
        <f t="shared" si="20"/>
        <v>10000</v>
      </c>
      <c r="W75" s="268">
        <f t="shared" si="22"/>
        <v>347220</v>
      </c>
    </row>
    <row r="76" spans="1:23" x14ac:dyDescent="0.15">
      <c r="A76" s="18">
        <f t="shared" si="15"/>
        <v>69</v>
      </c>
      <c r="B76" s="364">
        <v>1</v>
      </c>
      <c r="C76" s="364" t="s">
        <v>96</v>
      </c>
      <c r="D76" s="365"/>
      <c r="E76" s="365">
        <v>3</v>
      </c>
      <c r="F76" s="364">
        <v>25</v>
      </c>
      <c r="G76" s="364"/>
      <c r="H76" s="366">
        <v>30992</v>
      </c>
      <c r="I76" s="366">
        <v>38419</v>
      </c>
      <c r="J76" s="261">
        <f t="shared" si="16"/>
        <v>40</v>
      </c>
      <c r="K76" s="261">
        <f t="shared" si="17"/>
        <v>4</v>
      </c>
      <c r="L76" s="261">
        <f t="shared" si="18"/>
        <v>20</v>
      </c>
      <c r="M76" s="261">
        <f t="shared" si="19"/>
        <v>0</v>
      </c>
      <c r="N76" s="367">
        <f>IF(C76="","",VLOOKUP(J76,'2.賃金表'!$B$4:$D$47,3))</f>
        <v>164240</v>
      </c>
      <c r="O76" s="367">
        <f>IF($E76="","",INDEX('2.賃金表'!$G$4:$P$88,MATCH($F76,'2.賃金表'!$G$4:$G$88,0),MATCH($E76,'2.賃金表'!$G$4:$P$4,0)))</f>
        <v>143620</v>
      </c>
      <c r="P76" s="368"/>
      <c r="Q76" s="265">
        <f t="shared" si="21"/>
        <v>307860</v>
      </c>
      <c r="R76" s="367" t="str">
        <f>IF($G76="","",VLOOKUP($G76,'2.賃金表'!$R$4:$S$11,2,FALSE))</f>
        <v/>
      </c>
      <c r="S76" s="368"/>
      <c r="T76" s="368"/>
      <c r="U76" s="368"/>
      <c r="V76" s="265">
        <f t="shared" si="20"/>
        <v>0</v>
      </c>
      <c r="W76" s="268">
        <f t="shared" si="22"/>
        <v>307860</v>
      </c>
    </row>
    <row r="77" spans="1:23" x14ac:dyDescent="0.15">
      <c r="A77" s="18">
        <f t="shared" si="15"/>
        <v>70</v>
      </c>
      <c r="B77" s="364">
        <v>2</v>
      </c>
      <c r="C77" s="364" t="s">
        <v>97</v>
      </c>
      <c r="D77" s="365"/>
      <c r="E77" s="365">
        <v>3</v>
      </c>
      <c r="F77" s="364">
        <v>14</v>
      </c>
      <c r="G77" s="364"/>
      <c r="H77" s="366">
        <v>31852</v>
      </c>
      <c r="I77" s="366">
        <v>39373</v>
      </c>
      <c r="J77" s="261">
        <f t="shared" si="16"/>
        <v>38</v>
      </c>
      <c r="K77" s="261">
        <f t="shared" si="17"/>
        <v>0</v>
      </c>
      <c r="L77" s="261">
        <f t="shared" si="18"/>
        <v>17</v>
      </c>
      <c r="M77" s="261">
        <f t="shared" si="19"/>
        <v>5</v>
      </c>
      <c r="N77" s="367">
        <f>IF(C77="","",VLOOKUP(J77,'2.賃金表'!$B$4:$D$47,3))</f>
        <v>161240</v>
      </c>
      <c r="O77" s="367">
        <f>IF($E77="","",INDEX('2.賃金表'!$G$4:$P$88,MATCH($F77,'2.賃金表'!$G$4:$G$88,0),MATCH($E77,'2.賃金表'!$G$4:$P$4,0)))</f>
        <v>129400</v>
      </c>
      <c r="P77" s="368"/>
      <c r="Q77" s="265">
        <f t="shared" si="21"/>
        <v>290640</v>
      </c>
      <c r="R77" s="367" t="str">
        <f>IF($G77="","",VLOOKUP($G77,'2.賃金表'!$R$4:$S$11,2,FALSE))</f>
        <v/>
      </c>
      <c r="S77" s="368">
        <v>10000</v>
      </c>
      <c r="T77" s="368"/>
      <c r="U77" s="368"/>
      <c r="V77" s="265">
        <f t="shared" si="20"/>
        <v>10000</v>
      </c>
      <c r="W77" s="268">
        <f t="shared" si="22"/>
        <v>300640</v>
      </c>
    </row>
    <row r="78" spans="1:23" x14ac:dyDescent="0.15">
      <c r="A78" s="18">
        <f t="shared" si="15"/>
        <v>71</v>
      </c>
      <c r="B78" s="364">
        <v>2</v>
      </c>
      <c r="C78" s="364" t="s">
        <v>98</v>
      </c>
      <c r="D78" s="365"/>
      <c r="E78" s="365">
        <v>3</v>
      </c>
      <c r="F78" s="364">
        <v>16</v>
      </c>
      <c r="G78" s="364"/>
      <c r="H78" s="366">
        <v>32279</v>
      </c>
      <c r="I78" s="366">
        <v>40460</v>
      </c>
      <c r="J78" s="261">
        <f t="shared" si="16"/>
        <v>36</v>
      </c>
      <c r="K78" s="261">
        <f t="shared" si="17"/>
        <v>10</v>
      </c>
      <c r="L78" s="261">
        <f t="shared" si="18"/>
        <v>14</v>
      </c>
      <c r="M78" s="261">
        <f t="shared" si="19"/>
        <v>5</v>
      </c>
      <c r="N78" s="367">
        <f>IF(C78="","",VLOOKUP(J78,'2.賃金表'!$B$4:$D$47,3))</f>
        <v>158240</v>
      </c>
      <c r="O78" s="367">
        <f>IF($E78="","",INDEX('2.賃金表'!$G$4:$P$88,MATCH($F78,'2.賃金表'!$G$4:$G$88,0),MATCH($E78,'2.賃金表'!$G$4:$P$4,0)))</f>
        <v>132740</v>
      </c>
      <c r="P78" s="368"/>
      <c r="Q78" s="265">
        <f t="shared" si="21"/>
        <v>290980</v>
      </c>
      <c r="R78" s="367" t="str">
        <f>IF($G78="","",VLOOKUP($G78,'2.賃金表'!$R$4:$S$11,2,FALSE))</f>
        <v/>
      </c>
      <c r="S78" s="368"/>
      <c r="T78" s="368"/>
      <c r="U78" s="368"/>
      <c r="V78" s="265">
        <f t="shared" si="20"/>
        <v>0</v>
      </c>
      <c r="W78" s="268">
        <f t="shared" si="22"/>
        <v>290980</v>
      </c>
    </row>
    <row r="79" spans="1:23" x14ac:dyDescent="0.15">
      <c r="A79" s="18" t="str">
        <f t="shared" si="15"/>
        <v/>
      </c>
      <c r="B79" s="364"/>
      <c r="C79" s="364"/>
      <c r="D79" s="365"/>
      <c r="E79" s="365"/>
      <c r="F79" s="364"/>
      <c r="G79" s="364"/>
      <c r="H79" s="366"/>
      <c r="I79" s="366"/>
      <c r="J79" s="261" t="str">
        <f t="shared" si="16"/>
        <v/>
      </c>
      <c r="K79" s="261" t="str">
        <f t="shared" si="17"/>
        <v/>
      </c>
      <c r="L79" s="261" t="str">
        <f t="shared" si="18"/>
        <v/>
      </c>
      <c r="M79" s="261" t="str">
        <f t="shared" si="19"/>
        <v/>
      </c>
      <c r="N79" s="367" t="str">
        <f>IF(C79="","",VLOOKUP(J79,'2.賃金表'!$B$4:$D$47,3))</f>
        <v/>
      </c>
      <c r="O79" s="367" t="str">
        <f>IF($E79="","",INDEX('2.賃金表'!$G$4:$P$88,MATCH($F79,'2.賃金表'!$G$4:$G$88,0),MATCH($E79,'2.賃金表'!$G$4:$P$4,0)))</f>
        <v/>
      </c>
      <c r="P79" s="368"/>
      <c r="Q79" s="265" t="str">
        <f t="shared" si="21"/>
        <v/>
      </c>
      <c r="R79" s="367" t="str">
        <f>IF($G79="","",VLOOKUP($G79,'2.賃金表'!$R$4:$S$11,2,FALSE))</f>
        <v/>
      </c>
      <c r="S79" s="368"/>
      <c r="T79" s="368"/>
      <c r="U79" s="368"/>
      <c r="V79" s="265" t="str">
        <f t="shared" si="20"/>
        <v/>
      </c>
      <c r="W79" s="268" t="str">
        <f t="shared" si="22"/>
        <v/>
      </c>
    </row>
    <row r="80" spans="1:23" x14ac:dyDescent="0.15">
      <c r="A80" s="18" t="str">
        <f t="shared" si="15"/>
        <v/>
      </c>
      <c r="B80" s="364"/>
      <c r="C80" s="364"/>
      <c r="D80" s="365"/>
      <c r="E80" s="365"/>
      <c r="F80" s="364"/>
      <c r="G80" s="364"/>
      <c r="H80" s="366"/>
      <c r="I80" s="366"/>
      <c r="J80" s="261" t="str">
        <f t="shared" si="16"/>
        <v/>
      </c>
      <c r="K80" s="261" t="str">
        <f t="shared" si="17"/>
        <v/>
      </c>
      <c r="L80" s="261" t="str">
        <f t="shared" si="18"/>
        <v/>
      </c>
      <c r="M80" s="261" t="str">
        <f t="shared" si="19"/>
        <v/>
      </c>
      <c r="N80" s="367" t="str">
        <f>IF(C80="","",VLOOKUP(J80,'2.賃金表'!$B$4:$D$47,3))</f>
        <v/>
      </c>
      <c r="O80" s="367" t="str">
        <f>IF($E80="","",INDEX('2.賃金表'!$G$4:$P$88,MATCH($F80,'2.賃金表'!$G$4:$G$88,0),MATCH($E80,'2.賃金表'!$G$4:$P$4,0)))</f>
        <v/>
      </c>
      <c r="P80" s="368"/>
      <c r="Q80" s="265" t="str">
        <f t="shared" si="21"/>
        <v/>
      </c>
      <c r="R80" s="367" t="str">
        <f>IF($G80="","",VLOOKUP($G80,'2.賃金表'!$R$4:$S$11,2,FALSE))</f>
        <v/>
      </c>
      <c r="S80" s="368"/>
      <c r="T80" s="368"/>
      <c r="U80" s="368"/>
      <c r="V80" s="265" t="str">
        <f t="shared" si="20"/>
        <v/>
      </c>
      <c r="W80" s="268" t="str">
        <f t="shared" si="22"/>
        <v/>
      </c>
    </row>
    <row r="81" spans="1:23" x14ac:dyDescent="0.15">
      <c r="A81" s="18" t="str">
        <f t="shared" si="15"/>
        <v/>
      </c>
      <c r="B81" s="364"/>
      <c r="C81" s="364"/>
      <c r="D81" s="365"/>
      <c r="E81" s="365"/>
      <c r="F81" s="364"/>
      <c r="G81" s="364"/>
      <c r="H81" s="366"/>
      <c r="I81" s="366"/>
      <c r="J81" s="261" t="str">
        <f t="shared" si="16"/>
        <v/>
      </c>
      <c r="K81" s="261" t="str">
        <f t="shared" si="17"/>
        <v/>
      </c>
      <c r="L81" s="261" t="str">
        <f t="shared" si="18"/>
        <v/>
      </c>
      <c r="M81" s="261" t="str">
        <f t="shared" si="19"/>
        <v/>
      </c>
      <c r="N81" s="367" t="str">
        <f>IF(C81="","",VLOOKUP(J81,'2.賃金表'!$B$4:$D$47,3))</f>
        <v/>
      </c>
      <c r="O81" s="367" t="str">
        <f>IF($E81="","",INDEX('2.賃金表'!$G$4:$P$88,MATCH($F81,'2.賃金表'!$G$4:$G$88,0),MATCH($E81,'2.賃金表'!$G$4:$P$4,0)))</f>
        <v/>
      </c>
      <c r="P81" s="368"/>
      <c r="Q81" s="265" t="str">
        <f t="shared" si="21"/>
        <v/>
      </c>
      <c r="R81" s="367" t="str">
        <f>IF($G81="","",VLOOKUP($G81,'2.賃金表'!$R$4:$S$11,2,FALSE))</f>
        <v/>
      </c>
      <c r="S81" s="368"/>
      <c r="T81" s="368"/>
      <c r="U81" s="368"/>
      <c r="V81" s="265" t="str">
        <f t="shared" si="20"/>
        <v/>
      </c>
      <c r="W81" s="268" t="str">
        <f t="shared" si="22"/>
        <v/>
      </c>
    </row>
    <row r="82" spans="1:23" x14ac:dyDescent="0.15">
      <c r="A82" s="18" t="str">
        <f t="shared" si="15"/>
        <v/>
      </c>
      <c r="B82" s="364"/>
      <c r="C82" s="364"/>
      <c r="D82" s="365"/>
      <c r="E82" s="365"/>
      <c r="F82" s="364"/>
      <c r="G82" s="364"/>
      <c r="H82" s="366"/>
      <c r="I82" s="366"/>
      <c r="J82" s="261" t="str">
        <f t="shared" si="16"/>
        <v/>
      </c>
      <c r="K82" s="261" t="str">
        <f t="shared" si="17"/>
        <v/>
      </c>
      <c r="L82" s="261" t="str">
        <f t="shared" si="18"/>
        <v/>
      </c>
      <c r="M82" s="261" t="str">
        <f t="shared" si="19"/>
        <v/>
      </c>
      <c r="N82" s="367" t="str">
        <f>IF(C82="","",VLOOKUP(J82,'2.賃金表'!$B$4:$D$47,3))</f>
        <v/>
      </c>
      <c r="O82" s="367" t="str">
        <f>IF($E82="","",INDEX('2.賃金表'!$G$4:$P$88,MATCH($F82,'2.賃金表'!$G$4:$G$88,0),MATCH($E82,'2.賃金表'!$G$4:$P$4,0)))</f>
        <v/>
      </c>
      <c r="P82" s="368"/>
      <c r="Q82" s="265" t="str">
        <f t="shared" si="21"/>
        <v/>
      </c>
      <c r="R82" s="367" t="str">
        <f>IF($G82="","",VLOOKUP($G82,'2.賃金表'!$R$4:$S$11,2,FALSE))</f>
        <v/>
      </c>
      <c r="S82" s="368"/>
      <c r="T82" s="368"/>
      <c r="U82" s="368"/>
      <c r="V82" s="265" t="str">
        <f t="shared" si="20"/>
        <v/>
      </c>
      <c r="W82" s="268" t="str">
        <f t="shared" si="22"/>
        <v/>
      </c>
    </row>
    <row r="83" spans="1:23" x14ac:dyDescent="0.15">
      <c r="A83" s="18" t="str">
        <f t="shared" si="15"/>
        <v/>
      </c>
      <c r="B83" s="364"/>
      <c r="C83" s="364"/>
      <c r="D83" s="365"/>
      <c r="E83" s="365"/>
      <c r="F83" s="364"/>
      <c r="G83" s="364"/>
      <c r="H83" s="366"/>
      <c r="I83" s="366"/>
      <c r="J83" s="261" t="str">
        <f t="shared" si="16"/>
        <v/>
      </c>
      <c r="K83" s="261" t="str">
        <f t="shared" si="17"/>
        <v/>
      </c>
      <c r="L83" s="261" t="str">
        <f t="shared" si="18"/>
        <v/>
      </c>
      <c r="M83" s="261" t="str">
        <f t="shared" si="19"/>
        <v/>
      </c>
      <c r="N83" s="367" t="str">
        <f>IF(C83="","",VLOOKUP(J83,'2.賃金表'!$B$4:$D$47,3))</f>
        <v/>
      </c>
      <c r="O83" s="367" t="str">
        <f>IF($E83="","",INDEX('2.賃金表'!$G$4:$P$88,MATCH($F83,'2.賃金表'!$G$4:$G$88,0),MATCH($E83,'2.賃金表'!$G$4:$P$4,0)))</f>
        <v/>
      </c>
      <c r="P83" s="368"/>
      <c r="Q83" s="265" t="str">
        <f t="shared" si="21"/>
        <v/>
      </c>
      <c r="R83" s="367" t="str">
        <f>IF($G83="","",VLOOKUP($G83,'2.賃金表'!$R$4:$S$11,2,FALSE))</f>
        <v/>
      </c>
      <c r="S83" s="368"/>
      <c r="T83" s="368"/>
      <c r="U83" s="368"/>
      <c r="V83" s="265" t="str">
        <f t="shared" si="20"/>
        <v/>
      </c>
      <c r="W83" s="268" t="str">
        <f t="shared" si="22"/>
        <v/>
      </c>
    </row>
    <row r="84" spans="1:23" x14ac:dyDescent="0.15">
      <c r="A84" s="18" t="str">
        <f t="shared" si="15"/>
        <v/>
      </c>
      <c r="B84" s="364"/>
      <c r="C84" s="364"/>
      <c r="D84" s="365"/>
      <c r="E84" s="365"/>
      <c r="F84" s="364"/>
      <c r="G84" s="364"/>
      <c r="H84" s="366"/>
      <c r="I84" s="366"/>
      <c r="J84" s="261" t="str">
        <f t="shared" si="16"/>
        <v/>
      </c>
      <c r="K84" s="261" t="str">
        <f t="shared" si="17"/>
        <v/>
      </c>
      <c r="L84" s="261" t="str">
        <f t="shared" si="18"/>
        <v/>
      </c>
      <c r="M84" s="261" t="str">
        <f t="shared" si="19"/>
        <v/>
      </c>
      <c r="N84" s="367" t="str">
        <f>IF(C84="","",VLOOKUP(J84,'2.賃金表'!$B$4:$D$47,3))</f>
        <v/>
      </c>
      <c r="O84" s="367" t="str">
        <f>IF($E84="","",INDEX('2.賃金表'!$G$4:$P$88,MATCH($F84,'2.賃金表'!$G$4:$G$88,0),MATCH($E84,'2.賃金表'!$G$4:$P$4,0)))</f>
        <v/>
      </c>
      <c r="P84" s="368"/>
      <c r="Q84" s="265" t="str">
        <f t="shared" si="21"/>
        <v/>
      </c>
      <c r="R84" s="367" t="str">
        <f>IF($G84="","",VLOOKUP($G84,'2.賃金表'!$R$4:$S$11,2,FALSE))</f>
        <v/>
      </c>
      <c r="S84" s="368"/>
      <c r="T84" s="368"/>
      <c r="U84" s="368"/>
      <c r="V84" s="265" t="str">
        <f t="shared" si="20"/>
        <v/>
      </c>
      <c r="W84" s="268" t="str">
        <f t="shared" si="22"/>
        <v/>
      </c>
    </row>
    <row r="85" spans="1:23" x14ac:dyDescent="0.15">
      <c r="A85" s="18" t="str">
        <f t="shared" si="15"/>
        <v/>
      </c>
      <c r="B85" s="364"/>
      <c r="C85" s="364"/>
      <c r="D85" s="365"/>
      <c r="E85" s="365"/>
      <c r="F85" s="364"/>
      <c r="G85" s="364"/>
      <c r="H85" s="366"/>
      <c r="I85" s="366"/>
      <c r="J85" s="261" t="str">
        <f t="shared" si="16"/>
        <v/>
      </c>
      <c r="K85" s="261" t="str">
        <f t="shared" si="17"/>
        <v/>
      </c>
      <c r="L85" s="261" t="str">
        <f t="shared" si="18"/>
        <v/>
      </c>
      <c r="M85" s="261" t="str">
        <f t="shared" si="19"/>
        <v/>
      </c>
      <c r="N85" s="367" t="str">
        <f>IF(C85="","",VLOOKUP(J85,'2.賃金表'!$B$4:$D$47,3))</f>
        <v/>
      </c>
      <c r="O85" s="367" t="str">
        <f>IF($E85="","",INDEX('2.賃金表'!$G$4:$P$88,MATCH($F85,'2.賃金表'!$G$4:$G$88,0),MATCH($E85,'2.賃金表'!$G$4:$P$4,0)))</f>
        <v/>
      </c>
      <c r="P85" s="368"/>
      <c r="Q85" s="265" t="str">
        <f t="shared" si="21"/>
        <v/>
      </c>
      <c r="R85" s="367" t="str">
        <f>IF($G85="","",VLOOKUP($G85,'2.賃金表'!$R$4:$S$11,2,FALSE))</f>
        <v/>
      </c>
      <c r="S85" s="368"/>
      <c r="T85" s="368"/>
      <c r="U85" s="368"/>
      <c r="V85" s="265" t="str">
        <f t="shared" si="20"/>
        <v/>
      </c>
      <c r="W85" s="268" t="str">
        <f t="shared" si="22"/>
        <v/>
      </c>
    </row>
    <row r="86" spans="1:23" x14ac:dyDescent="0.15">
      <c r="A86" s="18" t="str">
        <f t="shared" si="15"/>
        <v/>
      </c>
      <c r="B86" s="364"/>
      <c r="C86" s="364"/>
      <c r="D86" s="365"/>
      <c r="E86" s="365"/>
      <c r="F86" s="364"/>
      <c r="G86" s="364"/>
      <c r="H86" s="366"/>
      <c r="I86" s="366"/>
      <c r="J86" s="261" t="str">
        <f t="shared" si="16"/>
        <v/>
      </c>
      <c r="K86" s="261" t="str">
        <f t="shared" si="17"/>
        <v/>
      </c>
      <c r="L86" s="261" t="str">
        <f t="shared" si="18"/>
        <v/>
      </c>
      <c r="M86" s="261" t="str">
        <f t="shared" si="19"/>
        <v/>
      </c>
      <c r="N86" s="367" t="str">
        <f>IF(C86="","",VLOOKUP(J86,'2.賃金表'!$B$4:$D$47,3))</f>
        <v/>
      </c>
      <c r="O86" s="367" t="str">
        <f>IF($E86="","",INDEX('2.賃金表'!$G$4:$P$88,MATCH($F86,'2.賃金表'!$G$4:$G$88,0),MATCH($E86,'2.賃金表'!$G$4:$P$4,0)))</f>
        <v/>
      </c>
      <c r="P86" s="368"/>
      <c r="Q86" s="265" t="str">
        <f t="shared" si="21"/>
        <v/>
      </c>
      <c r="R86" s="367" t="str">
        <f>IF($G86="","",VLOOKUP($G86,'2.賃金表'!$R$4:$S$11,2,FALSE))</f>
        <v/>
      </c>
      <c r="S86" s="368"/>
      <c r="T86" s="368"/>
      <c r="U86" s="368"/>
      <c r="V86" s="265" t="str">
        <f t="shared" si="20"/>
        <v/>
      </c>
      <c r="W86" s="268" t="str">
        <f t="shared" si="22"/>
        <v/>
      </c>
    </row>
    <row r="87" spans="1:23" x14ac:dyDescent="0.15">
      <c r="A87" s="18" t="str">
        <f t="shared" si="15"/>
        <v/>
      </c>
      <c r="B87" s="364"/>
      <c r="C87" s="364"/>
      <c r="D87" s="365"/>
      <c r="E87" s="365"/>
      <c r="F87" s="364"/>
      <c r="G87" s="364"/>
      <c r="H87" s="366"/>
      <c r="I87" s="366"/>
      <c r="J87" s="261" t="str">
        <f t="shared" si="16"/>
        <v/>
      </c>
      <c r="K87" s="261" t="str">
        <f t="shared" si="17"/>
        <v/>
      </c>
      <c r="L87" s="261" t="str">
        <f t="shared" si="18"/>
        <v/>
      </c>
      <c r="M87" s="261" t="str">
        <f t="shared" si="19"/>
        <v/>
      </c>
      <c r="N87" s="367" t="str">
        <f>IF(C87="","",VLOOKUP(J87,'2.賃金表'!$B$4:$D$47,3))</f>
        <v/>
      </c>
      <c r="O87" s="367" t="str">
        <f>IF($E87="","",INDEX('2.賃金表'!$G$4:$P$88,MATCH($F87,'2.賃金表'!$G$4:$G$88,0),MATCH($E87,'2.賃金表'!$G$4:$P$4,0)))</f>
        <v/>
      </c>
      <c r="P87" s="368"/>
      <c r="Q87" s="265" t="str">
        <f t="shared" si="21"/>
        <v/>
      </c>
      <c r="R87" s="367" t="str">
        <f>IF($G87="","",VLOOKUP($G87,'2.賃金表'!$R$4:$S$11,2,FALSE))</f>
        <v/>
      </c>
      <c r="S87" s="368"/>
      <c r="T87" s="368"/>
      <c r="U87" s="368"/>
      <c r="V87" s="265" t="str">
        <f t="shared" si="20"/>
        <v/>
      </c>
      <c r="W87" s="268" t="str">
        <f t="shared" si="22"/>
        <v/>
      </c>
    </row>
    <row r="88" spans="1:23" x14ac:dyDescent="0.15">
      <c r="A88" s="18" t="str">
        <f t="shared" si="15"/>
        <v/>
      </c>
      <c r="B88" s="364"/>
      <c r="C88" s="364"/>
      <c r="D88" s="365"/>
      <c r="E88" s="365"/>
      <c r="F88" s="364"/>
      <c r="G88" s="364"/>
      <c r="H88" s="366"/>
      <c r="I88" s="366"/>
      <c r="J88" s="261" t="str">
        <f t="shared" si="16"/>
        <v/>
      </c>
      <c r="K88" s="261" t="str">
        <f t="shared" si="17"/>
        <v/>
      </c>
      <c r="L88" s="261" t="str">
        <f t="shared" si="18"/>
        <v/>
      </c>
      <c r="M88" s="261" t="str">
        <f t="shared" si="19"/>
        <v/>
      </c>
      <c r="N88" s="367" t="str">
        <f>IF(C88="","",VLOOKUP(J88,'2.賃金表'!$B$4:$D$47,3))</f>
        <v/>
      </c>
      <c r="O88" s="367" t="str">
        <f>IF($E88="","",INDEX('2.賃金表'!$G$4:$P$88,MATCH($F88,'2.賃金表'!$G$4:$G$88,0),MATCH($E88,'2.賃金表'!$G$4:$P$4,0)))</f>
        <v/>
      </c>
      <c r="P88" s="368"/>
      <c r="Q88" s="265" t="str">
        <f t="shared" si="21"/>
        <v/>
      </c>
      <c r="R88" s="367" t="str">
        <f>IF($G88="","",VLOOKUP($G88,'2.賃金表'!$R$4:$S$11,2,FALSE))</f>
        <v/>
      </c>
      <c r="S88" s="368"/>
      <c r="T88" s="368"/>
      <c r="U88" s="368"/>
      <c r="V88" s="265" t="str">
        <f t="shared" si="20"/>
        <v/>
      </c>
      <c r="W88" s="268" t="str">
        <f t="shared" si="22"/>
        <v/>
      </c>
    </row>
    <row r="89" spans="1:23" x14ac:dyDescent="0.15">
      <c r="A89" s="18" t="str">
        <f t="shared" si="15"/>
        <v/>
      </c>
      <c r="B89" s="364"/>
      <c r="C89" s="364"/>
      <c r="D89" s="365"/>
      <c r="E89" s="365"/>
      <c r="F89" s="364"/>
      <c r="G89" s="364"/>
      <c r="H89" s="366"/>
      <c r="I89" s="366"/>
      <c r="J89" s="261" t="str">
        <f t="shared" si="16"/>
        <v/>
      </c>
      <c r="K89" s="261" t="str">
        <f t="shared" si="17"/>
        <v/>
      </c>
      <c r="L89" s="261" t="str">
        <f t="shared" si="18"/>
        <v/>
      </c>
      <c r="M89" s="261" t="str">
        <f t="shared" si="19"/>
        <v/>
      </c>
      <c r="N89" s="367" t="str">
        <f>IF(C89="","",VLOOKUP(J89,'2.賃金表'!$B$4:$D$47,3))</f>
        <v/>
      </c>
      <c r="O89" s="367" t="str">
        <f>IF($E89="","",INDEX('2.賃金表'!$G$4:$P$88,MATCH($F89,'2.賃金表'!$G$4:$G$88,0),MATCH($E89,'2.賃金表'!$G$4:$P$4,0)))</f>
        <v/>
      </c>
      <c r="P89" s="368"/>
      <c r="Q89" s="265" t="str">
        <f t="shared" si="21"/>
        <v/>
      </c>
      <c r="R89" s="367" t="str">
        <f>IF($G89="","",VLOOKUP($G89,'2.賃金表'!$R$4:$S$11,2,FALSE))</f>
        <v/>
      </c>
      <c r="S89" s="368"/>
      <c r="T89" s="368"/>
      <c r="U89" s="368"/>
      <c r="V89" s="265" t="str">
        <f t="shared" si="20"/>
        <v/>
      </c>
      <c r="W89" s="268" t="str">
        <f t="shared" si="22"/>
        <v/>
      </c>
    </row>
    <row r="90" spans="1:23" x14ac:dyDescent="0.15">
      <c r="A90" s="18" t="str">
        <f t="shared" si="15"/>
        <v/>
      </c>
      <c r="B90" s="364"/>
      <c r="C90" s="364"/>
      <c r="D90" s="365"/>
      <c r="E90" s="365"/>
      <c r="F90" s="364"/>
      <c r="G90" s="364"/>
      <c r="H90" s="366"/>
      <c r="I90" s="366"/>
      <c r="J90" s="261" t="str">
        <f t="shared" si="16"/>
        <v/>
      </c>
      <c r="K90" s="261" t="str">
        <f t="shared" si="17"/>
        <v/>
      </c>
      <c r="L90" s="261" t="str">
        <f t="shared" si="18"/>
        <v/>
      </c>
      <c r="M90" s="261" t="str">
        <f t="shared" si="19"/>
        <v/>
      </c>
      <c r="N90" s="367" t="str">
        <f>IF(C90="","",VLOOKUP(J90,'2.賃金表'!$B$4:$D$47,3))</f>
        <v/>
      </c>
      <c r="O90" s="367" t="str">
        <f>IF($E90="","",INDEX('2.賃金表'!$G$4:$P$88,MATCH($F90,'2.賃金表'!$G$4:$G$88,0),MATCH($E90,'2.賃金表'!$G$4:$P$4,0)))</f>
        <v/>
      </c>
      <c r="P90" s="368"/>
      <c r="Q90" s="265" t="str">
        <f t="shared" si="21"/>
        <v/>
      </c>
      <c r="R90" s="367" t="str">
        <f>IF($G90="","",VLOOKUP($G90,'2.賃金表'!$R$4:$S$11,2,FALSE))</f>
        <v/>
      </c>
      <c r="S90" s="368"/>
      <c r="T90" s="368"/>
      <c r="U90" s="368"/>
      <c r="V90" s="265" t="str">
        <f t="shared" si="20"/>
        <v/>
      </c>
      <c r="W90" s="268" t="str">
        <f t="shared" si="22"/>
        <v/>
      </c>
    </row>
    <row r="91" spans="1:23" x14ac:dyDescent="0.15">
      <c r="A91" s="18" t="str">
        <f t="shared" si="15"/>
        <v/>
      </c>
      <c r="B91" s="364"/>
      <c r="C91" s="364"/>
      <c r="D91" s="365"/>
      <c r="E91" s="365"/>
      <c r="F91" s="364"/>
      <c r="G91" s="364"/>
      <c r="H91" s="366"/>
      <c r="I91" s="366"/>
      <c r="J91" s="261" t="str">
        <f t="shared" si="16"/>
        <v/>
      </c>
      <c r="K91" s="261" t="str">
        <f t="shared" si="17"/>
        <v/>
      </c>
      <c r="L91" s="261" t="str">
        <f t="shared" si="18"/>
        <v/>
      </c>
      <c r="M91" s="261" t="str">
        <f t="shared" si="19"/>
        <v/>
      </c>
      <c r="N91" s="367" t="str">
        <f>IF(C91="","",VLOOKUP(J91,'2.賃金表'!$B$4:$D$47,3))</f>
        <v/>
      </c>
      <c r="O91" s="367" t="str">
        <f>IF($E91="","",INDEX('2.賃金表'!$G$4:$P$88,MATCH($F91,'2.賃金表'!$G$4:$G$88,0),MATCH($E91,'2.賃金表'!$G$4:$P$4,0)))</f>
        <v/>
      </c>
      <c r="P91" s="368"/>
      <c r="Q91" s="265" t="str">
        <f t="shared" si="21"/>
        <v/>
      </c>
      <c r="R91" s="367" t="str">
        <f>IF($G91="","",VLOOKUP($G91,'2.賃金表'!$R$4:$S$11,2,FALSE))</f>
        <v/>
      </c>
      <c r="S91" s="368"/>
      <c r="T91" s="368"/>
      <c r="U91" s="368"/>
      <c r="V91" s="265" t="str">
        <f t="shared" si="20"/>
        <v/>
      </c>
      <c r="W91" s="268" t="str">
        <f t="shared" si="22"/>
        <v/>
      </c>
    </row>
    <row r="92" spans="1:23" x14ac:dyDescent="0.15">
      <c r="A92" s="18" t="str">
        <f t="shared" si="15"/>
        <v/>
      </c>
      <c r="B92" s="364"/>
      <c r="C92" s="364"/>
      <c r="D92" s="365"/>
      <c r="E92" s="365"/>
      <c r="F92" s="364"/>
      <c r="G92" s="364"/>
      <c r="H92" s="366"/>
      <c r="I92" s="366"/>
      <c r="J92" s="261" t="str">
        <f t="shared" si="16"/>
        <v/>
      </c>
      <c r="K92" s="261" t="str">
        <f t="shared" si="17"/>
        <v/>
      </c>
      <c r="L92" s="261" t="str">
        <f t="shared" si="18"/>
        <v/>
      </c>
      <c r="M92" s="261" t="str">
        <f t="shared" si="19"/>
        <v/>
      </c>
      <c r="N92" s="367" t="str">
        <f>IF(C92="","",VLOOKUP(J92,'2.賃金表'!$B$4:$D$47,3))</f>
        <v/>
      </c>
      <c r="O92" s="367" t="str">
        <f>IF($E92="","",INDEX('2.賃金表'!$G$4:$P$88,MATCH($F92,'2.賃金表'!$G$4:$G$88,0),MATCH($E92,'2.賃金表'!$G$4:$P$4,0)))</f>
        <v/>
      </c>
      <c r="P92" s="368"/>
      <c r="Q92" s="265" t="str">
        <f t="shared" si="21"/>
        <v/>
      </c>
      <c r="R92" s="367" t="str">
        <f>IF($G92="","",VLOOKUP($G92,'2.賃金表'!$R$4:$S$11,2,FALSE))</f>
        <v/>
      </c>
      <c r="S92" s="368"/>
      <c r="T92" s="368"/>
      <c r="U92" s="368"/>
      <c r="V92" s="265" t="str">
        <f t="shared" si="20"/>
        <v/>
      </c>
      <c r="W92" s="268" t="str">
        <f t="shared" si="22"/>
        <v/>
      </c>
    </row>
    <row r="93" spans="1:23" x14ac:dyDescent="0.15">
      <c r="A93" s="18" t="str">
        <f t="shared" si="15"/>
        <v/>
      </c>
      <c r="B93" s="364"/>
      <c r="C93" s="364"/>
      <c r="D93" s="365"/>
      <c r="E93" s="365"/>
      <c r="F93" s="364"/>
      <c r="G93" s="364"/>
      <c r="H93" s="366"/>
      <c r="I93" s="366"/>
      <c r="J93" s="261" t="str">
        <f t="shared" si="16"/>
        <v/>
      </c>
      <c r="K93" s="261" t="str">
        <f t="shared" si="17"/>
        <v/>
      </c>
      <c r="L93" s="261" t="str">
        <f t="shared" si="18"/>
        <v/>
      </c>
      <c r="M93" s="261" t="str">
        <f t="shared" si="19"/>
        <v/>
      </c>
      <c r="N93" s="367" t="str">
        <f>IF(C93="","",VLOOKUP(J93,'2.賃金表'!$B$4:$D$47,3))</f>
        <v/>
      </c>
      <c r="O93" s="367" t="str">
        <f>IF($E93="","",INDEX('2.賃金表'!$G$4:$P$88,MATCH($F93,'2.賃金表'!$G$4:$G$88,0),MATCH($E93,'2.賃金表'!$G$4:$P$4,0)))</f>
        <v/>
      </c>
      <c r="P93" s="368"/>
      <c r="Q93" s="265" t="str">
        <f t="shared" si="21"/>
        <v/>
      </c>
      <c r="R93" s="367" t="str">
        <f>IF($G93="","",VLOOKUP($G93,'2.賃金表'!$R$4:$S$11,2,FALSE))</f>
        <v/>
      </c>
      <c r="S93" s="368"/>
      <c r="T93" s="368"/>
      <c r="U93" s="368"/>
      <c r="V93" s="265" t="str">
        <f t="shared" si="20"/>
        <v/>
      </c>
      <c r="W93" s="268" t="str">
        <f t="shared" si="22"/>
        <v/>
      </c>
    </row>
    <row r="94" spans="1:23" x14ac:dyDescent="0.15">
      <c r="A94" s="18" t="str">
        <f t="shared" si="15"/>
        <v/>
      </c>
      <c r="B94" s="364"/>
      <c r="C94" s="364"/>
      <c r="D94" s="365"/>
      <c r="E94" s="365"/>
      <c r="F94" s="364"/>
      <c r="G94" s="364"/>
      <c r="H94" s="366"/>
      <c r="I94" s="366"/>
      <c r="J94" s="261" t="str">
        <f t="shared" si="16"/>
        <v/>
      </c>
      <c r="K94" s="261" t="str">
        <f t="shared" si="17"/>
        <v/>
      </c>
      <c r="L94" s="261" t="str">
        <f t="shared" si="18"/>
        <v/>
      </c>
      <c r="M94" s="261" t="str">
        <f t="shared" si="19"/>
        <v/>
      </c>
      <c r="N94" s="367" t="str">
        <f>IF(C94="","",VLOOKUP(J94,'2.賃金表'!$B$4:$D$47,3))</f>
        <v/>
      </c>
      <c r="O94" s="367" t="str">
        <f>IF($E94="","",INDEX('2.賃金表'!$G$4:$P$88,MATCH($F94,'2.賃金表'!$G$4:$G$88,0),MATCH($E94,'2.賃金表'!$G$4:$P$4,0)))</f>
        <v/>
      </c>
      <c r="P94" s="368"/>
      <c r="Q94" s="265" t="str">
        <f t="shared" si="21"/>
        <v/>
      </c>
      <c r="R94" s="367" t="str">
        <f>IF($G94="","",VLOOKUP($G94,'2.賃金表'!$R$4:$S$11,2,FALSE))</f>
        <v/>
      </c>
      <c r="S94" s="368"/>
      <c r="T94" s="368"/>
      <c r="U94" s="368"/>
      <c r="V94" s="265" t="str">
        <f t="shared" si="20"/>
        <v/>
      </c>
      <c r="W94" s="268" t="str">
        <f t="shared" si="22"/>
        <v/>
      </c>
    </row>
    <row r="95" spans="1:23" x14ac:dyDescent="0.15">
      <c r="A95" s="18" t="str">
        <f t="shared" si="15"/>
        <v/>
      </c>
      <c r="B95" s="364"/>
      <c r="C95" s="364"/>
      <c r="D95" s="365"/>
      <c r="E95" s="365"/>
      <c r="F95" s="364"/>
      <c r="G95" s="364"/>
      <c r="H95" s="366"/>
      <c r="I95" s="366"/>
      <c r="J95" s="261" t="str">
        <f t="shared" si="16"/>
        <v/>
      </c>
      <c r="K95" s="261" t="str">
        <f t="shared" si="17"/>
        <v/>
      </c>
      <c r="L95" s="261" t="str">
        <f t="shared" si="18"/>
        <v/>
      </c>
      <c r="M95" s="261" t="str">
        <f t="shared" si="19"/>
        <v/>
      </c>
      <c r="N95" s="367" t="str">
        <f>IF(C95="","",VLOOKUP(J95,'2.賃金表'!$B$4:$D$47,3))</f>
        <v/>
      </c>
      <c r="O95" s="367" t="str">
        <f>IF($E95="","",INDEX('2.賃金表'!$G$4:$P$88,MATCH($F95,'2.賃金表'!$G$4:$G$88,0),MATCH($E95,'2.賃金表'!$G$4:$P$4,0)))</f>
        <v/>
      </c>
      <c r="P95" s="368"/>
      <c r="Q95" s="265" t="str">
        <f t="shared" si="21"/>
        <v/>
      </c>
      <c r="R95" s="367" t="str">
        <f>IF($G95="","",VLOOKUP($G95,'2.賃金表'!$R$4:$S$11,2,FALSE))</f>
        <v/>
      </c>
      <c r="S95" s="368"/>
      <c r="T95" s="368"/>
      <c r="U95" s="368"/>
      <c r="V95" s="265" t="str">
        <f t="shared" si="20"/>
        <v/>
      </c>
      <c r="W95" s="268" t="str">
        <f t="shared" si="22"/>
        <v/>
      </c>
    </row>
    <row r="96" spans="1:23" x14ac:dyDescent="0.15">
      <c r="A96" s="18" t="str">
        <f t="shared" si="15"/>
        <v/>
      </c>
      <c r="B96" s="364"/>
      <c r="C96" s="364"/>
      <c r="D96" s="365"/>
      <c r="E96" s="365"/>
      <c r="F96" s="364"/>
      <c r="G96" s="364"/>
      <c r="H96" s="366"/>
      <c r="I96" s="366"/>
      <c r="J96" s="261" t="str">
        <f t="shared" si="16"/>
        <v/>
      </c>
      <c r="K96" s="261" t="str">
        <f t="shared" si="17"/>
        <v/>
      </c>
      <c r="L96" s="261" t="str">
        <f t="shared" si="18"/>
        <v/>
      </c>
      <c r="M96" s="261" t="str">
        <f t="shared" si="19"/>
        <v/>
      </c>
      <c r="N96" s="367" t="str">
        <f>IF(C96="","",VLOOKUP(J96,'2.賃金表'!$B$4:$D$47,3))</f>
        <v/>
      </c>
      <c r="O96" s="367" t="str">
        <f>IF($E96="","",INDEX('2.賃金表'!$G$4:$P$88,MATCH($F96,'2.賃金表'!$G$4:$G$88,0),MATCH($E96,'2.賃金表'!$G$4:$P$4,0)))</f>
        <v/>
      </c>
      <c r="P96" s="368"/>
      <c r="Q96" s="265" t="str">
        <f t="shared" si="21"/>
        <v/>
      </c>
      <c r="R96" s="367" t="str">
        <f>IF($G96="","",VLOOKUP($G96,'2.賃金表'!$R$4:$S$11,2,FALSE))</f>
        <v/>
      </c>
      <c r="S96" s="368"/>
      <c r="T96" s="368"/>
      <c r="U96" s="368"/>
      <c r="V96" s="265" t="str">
        <f t="shared" si="20"/>
        <v/>
      </c>
      <c r="W96" s="268" t="str">
        <f t="shared" si="22"/>
        <v/>
      </c>
    </row>
    <row r="97" spans="1:23" x14ac:dyDescent="0.15">
      <c r="A97" s="18" t="str">
        <f t="shared" si="15"/>
        <v/>
      </c>
      <c r="B97" s="364"/>
      <c r="C97" s="364"/>
      <c r="D97" s="365"/>
      <c r="E97" s="365"/>
      <c r="F97" s="364"/>
      <c r="G97" s="364"/>
      <c r="H97" s="366"/>
      <c r="I97" s="366"/>
      <c r="J97" s="261" t="str">
        <f t="shared" si="16"/>
        <v/>
      </c>
      <c r="K97" s="261" t="str">
        <f t="shared" si="17"/>
        <v/>
      </c>
      <c r="L97" s="261" t="str">
        <f t="shared" si="18"/>
        <v/>
      </c>
      <c r="M97" s="261" t="str">
        <f t="shared" si="19"/>
        <v/>
      </c>
      <c r="N97" s="367" t="str">
        <f>IF(C97="","",VLOOKUP(J97,'2.賃金表'!$B$4:$D$47,3))</f>
        <v/>
      </c>
      <c r="O97" s="367" t="str">
        <f>IF($E97="","",INDEX('2.賃金表'!$G$4:$P$88,MATCH($F97,'2.賃金表'!$G$4:$G$88,0),MATCH($E97,'2.賃金表'!$G$4:$P$4,0)))</f>
        <v/>
      </c>
      <c r="P97" s="368"/>
      <c r="Q97" s="265" t="str">
        <f t="shared" si="21"/>
        <v/>
      </c>
      <c r="R97" s="367" t="str">
        <f>IF($G97="","",VLOOKUP($G97,'2.賃金表'!$R$4:$S$11,2,FALSE))</f>
        <v/>
      </c>
      <c r="S97" s="368"/>
      <c r="T97" s="368"/>
      <c r="U97" s="368"/>
      <c r="V97" s="265" t="str">
        <f t="shared" si="20"/>
        <v/>
      </c>
      <c r="W97" s="268" t="str">
        <f t="shared" si="22"/>
        <v/>
      </c>
    </row>
    <row r="98" spans="1:23" x14ac:dyDescent="0.15">
      <c r="A98" s="18" t="str">
        <f t="shared" si="15"/>
        <v/>
      </c>
      <c r="B98" s="364"/>
      <c r="C98" s="364"/>
      <c r="D98" s="365"/>
      <c r="E98" s="365"/>
      <c r="F98" s="364"/>
      <c r="G98" s="364"/>
      <c r="H98" s="366"/>
      <c r="I98" s="366"/>
      <c r="J98" s="261" t="str">
        <f t="shared" si="16"/>
        <v/>
      </c>
      <c r="K98" s="261" t="str">
        <f t="shared" si="17"/>
        <v/>
      </c>
      <c r="L98" s="261" t="str">
        <f t="shared" si="18"/>
        <v/>
      </c>
      <c r="M98" s="261" t="str">
        <f t="shared" si="19"/>
        <v/>
      </c>
      <c r="N98" s="367" t="str">
        <f>IF(C98="","",VLOOKUP(J98,'2.賃金表'!$B$4:$D$47,3))</f>
        <v/>
      </c>
      <c r="O98" s="367" t="str">
        <f>IF($E98="","",INDEX('2.賃金表'!$G$4:$P$88,MATCH($F98,'2.賃金表'!$G$4:$G$88,0),MATCH($E98,'2.賃金表'!$G$4:$P$4,0)))</f>
        <v/>
      </c>
      <c r="P98" s="368"/>
      <c r="Q98" s="265" t="str">
        <f t="shared" si="21"/>
        <v/>
      </c>
      <c r="R98" s="367" t="str">
        <f>IF($G98="","",VLOOKUP($G98,'2.賃金表'!$R$4:$S$11,2,FALSE))</f>
        <v/>
      </c>
      <c r="S98" s="368"/>
      <c r="T98" s="368"/>
      <c r="U98" s="368"/>
      <c r="V98" s="265" t="str">
        <f t="shared" si="20"/>
        <v/>
      </c>
      <c r="W98" s="268" t="str">
        <f t="shared" si="22"/>
        <v/>
      </c>
    </row>
    <row r="99" spans="1:23" x14ac:dyDescent="0.15">
      <c r="A99" s="18" t="str">
        <f t="shared" si="15"/>
        <v/>
      </c>
      <c r="B99" s="364"/>
      <c r="C99" s="364"/>
      <c r="D99" s="365"/>
      <c r="E99" s="365"/>
      <c r="F99" s="364"/>
      <c r="G99" s="364"/>
      <c r="H99" s="366"/>
      <c r="I99" s="366"/>
      <c r="J99" s="261" t="str">
        <f t="shared" si="16"/>
        <v/>
      </c>
      <c r="K99" s="261" t="str">
        <f t="shared" si="17"/>
        <v/>
      </c>
      <c r="L99" s="261" t="str">
        <f t="shared" si="18"/>
        <v/>
      </c>
      <c r="M99" s="261" t="str">
        <f t="shared" si="19"/>
        <v/>
      </c>
      <c r="N99" s="367" t="str">
        <f>IF(C99="","",VLOOKUP(J99,'2.賃金表'!$B$4:$D$47,3))</f>
        <v/>
      </c>
      <c r="O99" s="367" t="str">
        <f>IF($E99="","",INDEX('2.賃金表'!$G$4:$P$88,MATCH($F99,'2.賃金表'!$G$4:$G$88,0),MATCH($E99,'2.賃金表'!$G$4:$P$4,0)))</f>
        <v/>
      </c>
      <c r="P99" s="368"/>
      <c r="Q99" s="265" t="str">
        <f t="shared" si="21"/>
        <v/>
      </c>
      <c r="R99" s="367" t="str">
        <f>IF($G99="","",VLOOKUP($G99,'2.賃金表'!$R$4:$S$11,2,FALSE))</f>
        <v/>
      </c>
      <c r="S99" s="368"/>
      <c r="T99" s="368"/>
      <c r="U99" s="368"/>
      <c r="V99" s="265" t="str">
        <f t="shared" si="20"/>
        <v/>
      </c>
      <c r="W99" s="268" t="str">
        <f t="shared" si="22"/>
        <v/>
      </c>
    </row>
    <row r="100" spans="1:23" x14ac:dyDescent="0.15">
      <c r="A100" s="18" t="str">
        <f t="shared" si="15"/>
        <v/>
      </c>
      <c r="B100" s="364"/>
      <c r="C100" s="364"/>
      <c r="D100" s="365"/>
      <c r="E100" s="365"/>
      <c r="F100" s="364"/>
      <c r="G100" s="364"/>
      <c r="H100" s="366"/>
      <c r="I100" s="366"/>
      <c r="J100" s="261" t="str">
        <f t="shared" si="16"/>
        <v/>
      </c>
      <c r="K100" s="261" t="str">
        <f t="shared" si="17"/>
        <v/>
      </c>
      <c r="L100" s="261" t="str">
        <f t="shared" si="18"/>
        <v/>
      </c>
      <c r="M100" s="261" t="str">
        <f t="shared" si="19"/>
        <v/>
      </c>
      <c r="N100" s="367" t="str">
        <f>IF(C100="","",VLOOKUP(J100,'2.賃金表'!$B$4:$D$47,3))</f>
        <v/>
      </c>
      <c r="O100" s="367" t="str">
        <f>IF($E100="","",INDEX('2.賃金表'!$G$4:$P$88,MATCH($F100,'2.賃金表'!$G$4:$G$88,0),MATCH($E100,'2.賃金表'!$G$4:$P$4,0)))</f>
        <v/>
      </c>
      <c r="P100" s="368"/>
      <c r="Q100" s="265" t="str">
        <f t="shared" si="21"/>
        <v/>
      </c>
      <c r="R100" s="367" t="str">
        <f>IF($G100="","",VLOOKUP($G100,'2.賃金表'!$R$4:$S$11,2,FALSE))</f>
        <v/>
      </c>
      <c r="S100" s="368"/>
      <c r="T100" s="368"/>
      <c r="U100" s="368"/>
      <c r="V100" s="265" t="str">
        <f t="shared" si="20"/>
        <v/>
      </c>
      <c r="W100" s="268" t="str">
        <f t="shared" si="22"/>
        <v/>
      </c>
    </row>
    <row r="101" spans="1:23" x14ac:dyDescent="0.15">
      <c r="A101" s="18" t="str">
        <f t="shared" si="15"/>
        <v/>
      </c>
      <c r="B101" s="364"/>
      <c r="C101" s="364"/>
      <c r="D101" s="365"/>
      <c r="E101" s="365"/>
      <c r="F101" s="364"/>
      <c r="G101" s="364"/>
      <c r="H101" s="366"/>
      <c r="I101" s="366"/>
      <c r="J101" s="261" t="str">
        <f t="shared" si="16"/>
        <v/>
      </c>
      <c r="K101" s="261" t="str">
        <f t="shared" si="17"/>
        <v/>
      </c>
      <c r="L101" s="261" t="str">
        <f t="shared" si="18"/>
        <v/>
      </c>
      <c r="M101" s="261" t="str">
        <f t="shared" si="19"/>
        <v/>
      </c>
      <c r="N101" s="367" t="str">
        <f>IF(C101="","",VLOOKUP(J101,'2.賃金表'!$B$4:$D$47,3))</f>
        <v/>
      </c>
      <c r="O101" s="367" t="str">
        <f>IF($E101="","",INDEX('2.賃金表'!$G$4:$P$88,MATCH($F101,'2.賃金表'!$G$4:$G$88,0),MATCH($E101,'2.賃金表'!$G$4:$P$4,0)))</f>
        <v/>
      </c>
      <c r="P101" s="368"/>
      <c r="Q101" s="265" t="str">
        <f t="shared" si="21"/>
        <v/>
      </c>
      <c r="R101" s="367" t="str">
        <f>IF($G101="","",VLOOKUP($G101,'2.賃金表'!$R$4:$S$11,2,FALSE))</f>
        <v/>
      </c>
      <c r="S101" s="368"/>
      <c r="T101" s="368"/>
      <c r="U101" s="368"/>
      <c r="V101" s="265" t="str">
        <f t="shared" si="20"/>
        <v/>
      </c>
      <c r="W101" s="268" t="str">
        <f t="shared" si="22"/>
        <v/>
      </c>
    </row>
    <row r="102" spans="1:23" x14ac:dyDescent="0.15">
      <c r="A102" s="18" t="str">
        <f t="shared" si="15"/>
        <v/>
      </c>
      <c r="B102" s="364"/>
      <c r="C102" s="364"/>
      <c r="D102" s="365"/>
      <c r="E102" s="365"/>
      <c r="F102" s="364"/>
      <c r="G102" s="364"/>
      <c r="H102" s="366"/>
      <c r="I102" s="366"/>
      <c r="J102" s="261" t="str">
        <f t="shared" si="16"/>
        <v/>
      </c>
      <c r="K102" s="261" t="str">
        <f t="shared" si="17"/>
        <v/>
      </c>
      <c r="L102" s="261" t="str">
        <f t="shared" si="18"/>
        <v/>
      </c>
      <c r="M102" s="261" t="str">
        <f t="shared" si="19"/>
        <v/>
      </c>
      <c r="N102" s="367" t="str">
        <f>IF(C102="","",VLOOKUP(J102,'2.賃金表'!$B$4:$D$47,3))</f>
        <v/>
      </c>
      <c r="O102" s="367" t="str">
        <f>IF($E102="","",INDEX('2.賃金表'!$G$4:$P$88,MATCH($F102,'2.賃金表'!$G$4:$G$88,0),MATCH($E102,'2.賃金表'!$G$4:$P$4,0)))</f>
        <v/>
      </c>
      <c r="P102" s="368"/>
      <c r="Q102" s="265" t="str">
        <f t="shared" si="21"/>
        <v/>
      </c>
      <c r="R102" s="367" t="str">
        <f>IF($G102="","",VLOOKUP($G102,'2.賃金表'!$R$4:$S$11,2,FALSE))</f>
        <v/>
      </c>
      <c r="S102" s="368"/>
      <c r="T102" s="368"/>
      <c r="U102" s="368"/>
      <c r="V102" s="265" t="str">
        <f t="shared" si="20"/>
        <v/>
      </c>
      <c r="W102" s="268" t="str">
        <f t="shared" si="22"/>
        <v/>
      </c>
    </row>
    <row r="103" spans="1:23" x14ac:dyDescent="0.15">
      <c r="A103" s="18" t="str">
        <f t="shared" si="15"/>
        <v/>
      </c>
      <c r="B103" s="364"/>
      <c r="C103" s="364"/>
      <c r="D103" s="365"/>
      <c r="E103" s="365"/>
      <c r="F103" s="364"/>
      <c r="G103" s="364"/>
      <c r="H103" s="366"/>
      <c r="I103" s="366"/>
      <c r="J103" s="261" t="str">
        <f t="shared" si="16"/>
        <v/>
      </c>
      <c r="K103" s="261" t="str">
        <f t="shared" si="17"/>
        <v/>
      </c>
      <c r="L103" s="261" t="str">
        <f t="shared" si="18"/>
        <v/>
      </c>
      <c r="M103" s="261" t="str">
        <f t="shared" si="19"/>
        <v/>
      </c>
      <c r="N103" s="367" t="str">
        <f>IF(C103="","",VLOOKUP(J103,'2.賃金表'!$B$4:$D$47,3))</f>
        <v/>
      </c>
      <c r="O103" s="367" t="str">
        <f>IF($E103="","",INDEX('2.賃金表'!$G$4:$P$88,MATCH($F103,'2.賃金表'!$G$4:$G$88,0),MATCH($E103,'2.賃金表'!$G$4:$P$4,0)))</f>
        <v/>
      </c>
      <c r="P103" s="368"/>
      <c r="Q103" s="265" t="str">
        <f t="shared" si="21"/>
        <v/>
      </c>
      <c r="R103" s="367" t="str">
        <f>IF($G103="","",VLOOKUP($G103,'2.賃金表'!$R$4:$S$11,2,FALSE))</f>
        <v/>
      </c>
      <c r="S103" s="368"/>
      <c r="T103" s="368"/>
      <c r="U103" s="368"/>
      <c r="V103" s="265" t="str">
        <f t="shared" si="20"/>
        <v/>
      </c>
      <c r="W103" s="268" t="str">
        <f t="shared" si="22"/>
        <v/>
      </c>
    </row>
    <row r="104" spans="1:23" x14ac:dyDescent="0.15">
      <c r="A104" s="18" t="str">
        <f>IF(C104="","",A103+1)</f>
        <v/>
      </c>
      <c r="B104" s="364"/>
      <c r="C104" s="364"/>
      <c r="D104" s="365"/>
      <c r="E104" s="365"/>
      <c r="F104" s="364"/>
      <c r="G104" s="364"/>
      <c r="H104" s="366"/>
      <c r="I104" s="366"/>
      <c r="J104" s="261" t="str">
        <f>IF(H104="","",DATEDIF(H104-1,$J$4,"Y"))</f>
        <v/>
      </c>
      <c r="K104" s="261" t="str">
        <f>IF(H104="","",DATEDIF(H104-1,$J$4,"YM"))</f>
        <v/>
      </c>
      <c r="L104" s="261" t="str">
        <f>IF(I104="","",DATEDIF(I104-1,$J$4,"Y"))</f>
        <v/>
      </c>
      <c r="M104" s="261" t="str">
        <f>IF(I104="","",DATEDIF(I104-1,$J$4,"YM"))</f>
        <v/>
      </c>
      <c r="N104" s="367" t="str">
        <f>IF(C104="","",VLOOKUP(J104,'2.賃金表'!$B$4:$D$47,3))</f>
        <v/>
      </c>
      <c r="O104" s="367" t="str">
        <f>IF($E104="","",INDEX('2.賃金表'!$G$4:$P$88,MATCH($F104,'2.賃金表'!$G$4:$G$88,0),MATCH($E104,'2.賃金表'!$G$4:$P$4,0)))</f>
        <v/>
      </c>
      <c r="P104" s="368"/>
      <c r="Q104" s="265" t="str">
        <f t="shared" si="21"/>
        <v/>
      </c>
      <c r="R104" s="367" t="str">
        <f>IF($G104="","",VLOOKUP($G104,'2.賃金表'!$R$4:$S$11,2,FALSE))</f>
        <v/>
      </c>
      <c r="S104" s="368"/>
      <c r="T104" s="368"/>
      <c r="U104" s="368"/>
      <c r="V104" s="265" t="str">
        <f>IF($E104="","",SUM(R104:U104))</f>
        <v/>
      </c>
      <c r="W104" s="268" t="str">
        <f t="shared" si="22"/>
        <v/>
      </c>
    </row>
    <row r="105" spans="1:23" x14ac:dyDescent="0.15">
      <c r="A105" s="18" t="str">
        <f>IF(C105="","",A104+1)</f>
        <v/>
      </c>
      <c r="B105" s="364"/>
      <c r="C105" s="364"/>
      <c r="D105" s="365"/>
      <c r="E105" s="365"/>
      <c r="F105" s="364"/>
      <c r="G105" s="364"/>
      <c r="H105" s="366"/>
      <c r="I105" s="366"/>
      <c r="J105" s="261" t="str">
        <f>IF(H105="","",DATEDIF(H105-1,$J$4,"Y"))</f>
        <v/>
      </c>
      <c r="K105" s="261" t="str">
        <f>IF(H105="","",DATEDIF(H105-1,$J$4,"YM"))</f>
        <v/>
      </c>
      <c r="L105" s="261" t="str">
        <f>IF(I105="","",DATEDIF(I105-1,$J$4,"Y"))</f>
        <v/>
      </c>
      <c r="M105" s="261" t="str">
        <f>IF(I105="","",DATEDIF(I105-1,$J$4,"YM"))</f>
        <v/>
      </c>
      <c r="N105" s="367" t="str">
        <f>IF(C105="","",VLOOKUP(J105,'2.賃金表'!$B$4:$D$47,3))</f>
        <v/>
      </c>
      <c r="O105" s="367" t="str">
        <f>IF($E105="","",INDEX('2.賃金表'!$G$4:$P$88,MATCH($F105,'2.賃金表'!$G$4:$G$88,0),MATCH($E105,'2.賃金表'!$G$4:$P$4,0)))</f>
        <v/>
      </c>
      <c r="P105" s="368"/>
      <c r="Q105" s="265" t="str">
        <f t="shared" ref="Q105:Q136" si="23">IF($E105="","",$N105+$O105+$P105)</f>
        <v/>
      </c>
      <c r="R105" s="367" t="str">
        <f>IF($G105="","",VLOOKUP($G105,'2.賃金表'!$R$4:$S$11,2,FALSE))</f>
        <v/>
      </c>
      <c r="S105" s="368"/>
      <c r="T105" s="368"/>
      <c r="U105" s="368"/>
      <c r="V105" s="265" t="str">
        <f>IF($E105="","",SUM(R105:U105))</f>
        <v/>
      </c>
      <c r="W105" s="268" t="str">
        <f t="shared" ref="W105:W136" si="24">IF($E105="","",$Q105+$V105)</f>
        <v/>
      </c>
    </row>
    <row r="106" spans="1:23" x14ac:dyDescent="0.15">
      <c r="A106" s="18" t="str">
        <f>IF(C106="","",A105+1)</f>
        <v/>
      </c>
      <c r="B106" s="364"/>
      <c r="C106" s="364"/>
      <c r="D106" s="365"/>
      <c r="E106" s="365"/>
      <c r="F106" s="364"/>
      <c r="G106" s="364"/>
      <c r="H106" s="366"/>
      <c r="I106" s="366"/>
      <c r="J106" s="261" t="str">
        <f>IF(H106="","",DATEDIF(H106-1,$J$4,"Y"))</f>
        <v/>
      </c>
      <c r="K106" s="261" t="str">
        <f>IF(H106="","",DATEDIF(H106-1,$J$4,"YM"))</f>
        <v/>
      </c>
      <c r="L106" s="261" t="str">
        <f>IF(I106="","",DATEDIF(I106-1,$J$4,"Y"))</f>
        <v/>
      </c>
      <c r="M106" s="261" t="str">
        <f>IF(I106="","",DATEDIF(I106-1,$J$4,"YM"))</f>
        <v/>
      </c>
      <c r="N106" s="367" t="str">
        <f>IF(C106="","",VLOOKUP(J106,'2.賃金表'!$B$4:$D$47,3))</f>
        <v/>
      </c>
      <c r="O106" s="367" t="str">
        <f>IF($E106="","",INDEX('2.賃金表'!$G$4:$P$88,MATCH($F106,'2.賃金表'!$G$4:$G$88,0),MATCH($E106,'2.賃金表'!$G$4:$P$4,0)))</f>
        <v/>
      </c>
      <c r="P106" s="368"/>
      <c r="Q106" s="265" t="str">
        <f t="shared" si="23"/>
        <v/>
      </c>
      <c r="R106" s="367" t="str">
        <f>IF($G106="","",VLOOKUP($G106,'2.賃金表'!$R$4:$S$11,2,FALSE))</f>
        <v/>
      </c>
      <c r="S106" s="368"/>
      <c r="T106" s="368"/>
      <c r="U106" s="368"/>
      <c r="V106" s="265" t="str">
        <f>IF($E106="","",SUM(R106:U106))</f>
        <v/>
      </c>
      <c r="W106" s="268" t="str">
        <f t="shared" si="24"/>
        <v/>
      </c>
    </row>
    <row r="107" spans="1:23" x14ac:dyDescent="0.15">
      <c r="A107" s="18" t="str">
        <f t="shared" ref="A107:A170" si="25">IF(C107="","",A106+1)</f>
        <v/>
      </c>
      <c r="B107" s="364"/>
      <c r="C107" s="364"/>
      <c r="D107" s="365"/>
      <c r="E107" s="365"/>
      <c r="F107" s="364"/>
      <c r="G107" s="364"/>
      <c r="H107" s="366"/>
      <c r="I107" s="366"/>
      <c r="J107" s="261" t="str">
        <f t="shared" ref="J107:J170" si="26">IF(H107="","",DATEDIF(H107-1,$J$4,"Y"))</f>
        <v/>
      </c>
      <c r="K107" s="261" t="str">
        <f t="shared" ref="K107:K170" si="27">IF(H107="","",DATEDIF(H107-1,$J$4,"YM"))</f>
        <v/>
      </c>
      <c r="L107" s="261" t="str">
        <f t="shared" ref="L107:L170" si="28">IF(I107="","",DATEDIF(I107-1,$J$4,"Y"))</f>
        <v/>
      </c>
      <c r="M107" s="261" t="str">
        <f t="shared" ref="M107:M170" si="29">IF(I107="","",DATEDIF(I107-1,$J$4,"YM"))</f>
        <v/>
      </c>
      <c r="N107" s="367" t="str">
        <f>IF(C107="","",VLOOKUP(J107,'2.賃金表'!$B$4:$D$47,3))</f>
        <v/>
      </c>
      <c r="O107" s="367" t="str">
        <f>IF($E107="","",INDEX('2.賃金表'!$G$4:$P$88,MATCH($F107,'2.賃金表'!$G$4:$G$88,0),MATCH($E107,'2.賃金表'!$G$4:$P$4,0)))</f>
        <v/>
      </c>
      <c r="P107" s="368"/>
      <c r="Q107" s="265" t="str">
        <f t="shared" si="23"/>
        <v/>
      </c>
      <c r="R107" s="367" t="str">
        <f>IF($G107="","",VLOOKUP($G107,'2.賃金表'!$R$4:$S$11,2,FALSE))</f>
        <v/>
      </c>
      <c r="S107" s="368"/>
      <c r="T107" s="368"/>
      <c r="U107" s="368"/>
      <c r="V107" s="265" t="str">
        <f t="shared" ref="V107:V170" si="30">IF($E107="","",SUM(R107:U107))</f>
        <v/>
      </c>
      <c r="W107" s="268" t="str">
        <f t="shared" si="24"/>
        <v/>
      </c>
    </row>
    <row r="108" spans="1:23" x14ac:dyDescent="0.15">
      <c r="A108" s="18" t="str">
        <f t="shared" si="25"/>
        <v/>
      </c>
      <c r="B108" s="364"/>
      <c r="C108" s="364"/>
      <c r="D108" s="365"/>
      <c r="E108" s="365"/>
      <c r="F108" s="364"/>
      <c r="G108" s="364"/>
      <c r="H108" s="366"/>
      <c r="I108" s="366"/>
      <c r="J108" s="261" t="str">
        <f t="shared" si="26"/>
        <v/>
      </c>
      <c r="K108" s="261" t="str">
        <f t="shared" si="27"/>
        <v/>
      </c>
      <c r="L108" s="261" t="str">
        <f t="shared" si="28"/>
        <v/>
      </c>
      <c r="M108" s="261" t="str">
        <f t="shared" si="29"/>
        <v/>
      </c>
      <c r="N108" s="367" t="str">
        <f>IF(C108="","",VLOOKUP(J108,'2.賃金表'!$B$4:$D$47,3))</f>
        <v/>
      </c>
      <c r="O108" s="367" t="str">
        <f>IF($E108="","",INDEX('2.賃金表'!$G$4:$P$88,MATCH($F108,'2.賃金表'!$G$4:$G$88,0),MATCH($E108,'2.賃金表'!$G$4:$P$4,0)))</f>
        <v/>
      </c>
      <c r="P108" s="368"/>
      <c r="Q108" s="265" t="str">
        <f t="shared" si="23"/>
        <v/>
      </c>
      <c r="R108" s="367" t="str">
        <f>IF($G108="","",VLOOKUP($G108,'2.賃金表'!$R$4:$S$11,2,FALSE))</f>
        <v/>
      </c>
      <c r="S108" s="368"/>
      <c r="T108" s="368"/>
      <c r="U108" s="368"/>
      <c r="V108" s="265" t="str">
        <f t="shared" si="30"/>
        <v/>
      </c>
      <c r="W108" s="268" t="str">
        <f t="shared" si="24"/>
        <v/>
      </c>
    </row>
    <row r="109" spans="1:23" x14ac:dyDescent="0.15">
      <c r="A109" s="18" t="str">
        <f t="shared" si="25"/>
        <v/>
      </c>
      <c r="B109" s="364"/>
      <c r="C109" s="364"/>
      <c r="D109" s="365"/>
      <c r="E109" s="365"/>
      <c r="F109" s="364"/>
      <c r="G109" s="364"/>
      <c r="H109" s="366"/>
      <c r="I109" s="366"/>
      <c r="J109" s="261" t="str">
        <f t="shared" si="26"/>
        <v/>
      </c>
      <c r="K109" s="261" t="str">
        <f t="shared" si="27"/>
        <v/>
      </c>
      <c r="L109" s="261" t="str">
        <f t="shared" si="28"/>
        <v/>
      </c>
      <c r="M109" s="261" t="str">
        <f t="shared" si="29"/>
        <v/>
      </c>
      <c r="N109" s="367" t="str">
        <f>IF(C109="","",VLOOKUP(J109,'2.賃金表'!$B$4:$D$47,3))</f>
        <v/>
      </c>
      <c r="O109" s="367" t="str">
        <f>IF($E109="","",INDEX('2.賃金表'!$G$4:$P$88,MATCH($F109,'2.賃金表'!$G$4:$G$88,0),MATCH($E109,'2.賃金表'!$G$4:$P$4,0)))</f>
        <v/>
      </c>
      <c r="P109" s="368"/>
      <c r="Q109" s="265" t="str">
        <f t="shared" si="23"/>
        <v/>
      </c>
      <c r="R109" s="367" t="str">
        <f>IF($G109="","",VLOOKUP($G109,'2.賃金表'!$R$4:$S$11,2,FALSE))</f>
        <v/>
      </c>
      <c r="S109" s="368"/>
      <c r="T109" s="368"/>
      <c r="U109" s="368"/>
      <c r="V109" s="265" t="str">
        <f t="shared" si="30"/>
        <v/>
      </c>
      <c r="W109" s="268" t="str">
        <f t="shared" si="24"/>
        <v/>
      </c>
    </row>
    <row r="110" spans="1:23" x14ac:dyDescent="0.15">
      <c r="A110" s="18" t="str">
        <f t="shared" si="25"/>
        <v/>
      </c>
      <c r="B110" s="364"/>
      <c r="C110" s="364"/>
      <c r="D110" s="365"/>
      <c r="E110" s="365"/>
      <c r="F110" s="364"/>
      <c r="G110" s="364"/>
      <c r="H110" s="366"/>
      <c r="I110" s="366"/>
      <c r="J110" s="261" t="str">
        <f t="shared" si="26"/>
        <v/>
      </c>
      <c r="K110" s="261" t="str">
        <f t="shared" si="27"/>
        <v/>
      </c>
      <c r="L110" s="261" t="str">
        <f t="shared" si="28"/>
        <v/>
      </c>
      <c r="M110" s="261" t="str">
        <f t="shared" si="29"/>
        <v/>
      </c>
      <c r="N110" s="367" t="str">
        <f>IF(C110="","",VLOOKUP(J110,'2.賃金表'!$B$4:$D$47,3))</f>
        <v/>
      </c>
      <c r="O110" s="367" t="str">
        <f>IF($E110="","",INDEX('2.賃金表'!$G$4:$P$88,MATCH($F110,'2.賃金表'!$G$4:$G$88,0),MATCH($E110,'2.賃金表'!$G$4:$P$4,0)))</f>
        <v/>
      </c>
      <c r="P110" s="368"/>
      <c r="Q110" s="265" t="str">
        <f t="shared" si="23"/>
        <v/>
      </c>
      <c r="R110" s="367" t="str">
        <f>IF($G110="","",VLOOKUP($G110,'2.賃金表'!$R$4:$S$11,2,FALSE))</f>
        <v/>
      </c>
      <c r="S110" s="368"/>
      <c r="T110" s="368"/>
      <c r="U110" s="368"/>
      <c r="V110" s="265" t="str">
        <f t="shared" si="30"/>
        <v/>
      </c>
      <c r="W110" s="268" t="str">
        <f t="shared" si="24"/>
        <v/>
      </c>
    </row>
    <row r="111" spans="1:23" x14ac:dyDescent="0.15">
      <c r="A111" s="18" t="str">
        <f t="shared" si="25"/>
        <v/>
      </c>
      <c r="B111" s="364"/>
      <c r="C111" s="364"/>
      <c r="D111" s="365"/>
      <c r="E111" s="365"/>
      <c r="F111" s="364"/>
      <c r="G111" s="364"/>
      <c r="H111" s="366"/>
      <c r="I111" s="366"/>
      <c r="J111" s="261" t="str">
        <f t="shared" si="26"/>
        <v/>
      </c>
      <c r="K111" s="261" t="str">
        <f t="shared" si="27"/>
        <v/>
      </c>
      <c r="L111" s="261" t="str">
        <f t="shared" si="28"/>
        <v/>
      </c>
      <c r="M111" s="261" t="str">
        <f t="shared" si="29"/>
        <v/>
      </c>
      <c r="N111" s="367" t="str">
        <f>IF(C111="","",VLOOKUP(J111,'2.賃金表'!$B$4:$D$47,3))</f>
        <v/>
      </c>
      <c r="O111" s="367" t="str">
        <f>IF($E111="","",INDEX('2.賃金表'!$G$4:$P$88,MATCH($F111,'2.賃金表'!$G$4:$G$88,0),MATCH($E111,'2.賃金表'!$G$4:$P$4,0)))</f>
        <v/>
      </c>
      <c r="P111" s="368"/>
      <c r="Q111" s="265" t="str">
        <f t="shared" si="23"/>
        <v/>
      </c>
      <c r="R111" s="367" t="str">
        <f>IF($G111="","",VLOOKUP($G111,'2.賃金表'!$R$4:$S$11,2,FALSE))</f>
        <v/>
      </c>
      <c r="S111" s="368"/>
      <c r="T111" s="368"/>
      <c r="U111" s="368"/>
      <c r="V111" s="265" t="str">
        <f t="shared" si="30"/>
        <v/>
      </c>
      <c r="W111" s="268" t="str">
        <f t="shared" si="24"/>
        <v/>
      </c>
    </row>
    <row r="112" spans="1:23" x14ac:dyDescent="0.15">
      <c r="A112" s="18" t="str">
        <f t="shared" si="25"/>
        <v/>
      </c>
      <c r="B112" s="364"/>
      <c r="C112" s="364"/>
      <c r="D112" s="365"/>
      <c r="E112" s="365"/>
      <c r="F112" s="364"/>
      <c r="G112" s="364"/>
      <c r="H112" s="366"/>
      <c r="I112" s="366"/>
      <c r="J112" s="261" t="str">
        <f t="shared" si="26"/>
        <v/>
      </c>
      <c r="K112" s="261" t="str">
        <f t="shared" si="27"/>
        <v/>
      </c>
      <c r="L112" s="261" t="str">
        <f t="shared" si="28"/>
        <v/>
      </c>
      <c r="M112" s="261" t="str">
        <f t="shared" si="29"/>
        <v/>
      </c>
      <c r="N112" s="367" t="str">
        <f>IF(C112="","",VLOOKUP(J112,'2.賃金表'!$B$4:$D$47,3))</f>
        <v/>
      </c>
      <c r="O112" s="367" t="str">
        <f>IF($E112="","",INDEX('2.賃金表'!$G$4:$P$88,MATCH($F112,'2.賃金表'!$G$4:$G$88,0),MATCH($E112,'2.賃金表'!$G$4:$P$4,0)))</f>
        <v/>
      </c>
      <c r="P112" s="368"/>
      <c r="Q112" s="265" t="str">
        <f t="shared" si="23"/>
        <v/>
      </c>
      <c r="R112" s="367" t="str">
        <f>IF($G112="","",VLOOKUP($G112,'2.賃金表'!$R$4:$S$11,2,FALSE))</f>
        <v/>
      </c>
      <c r="S112" s="368"/>
      <c r="T112" s="368"/>
      <c r="U112" s="368"/>
      <c r="V112" s="265" t="str">
        <f t="shared" si="30"/>
        <v/>
      </c>
      <c r="W112" s="268" t="str">
        <f t="shared" si="24"/>
        <v/>
      </c>
    </row>
    <row r="113" spans="1:23" x14ac:dyDescent="0.15">
      <c r="A113" s="18" t="str">
        <f t="shared" si="25"/>
        <v/>
      </c>
      <c r="B113" s="364"/>
      <c r="C113" s="364"/>
      <c r="D113" s="365"/>
      <c r="E113" s="365"/>
      <c r="F113" s="364"/>
      <c r="G113" s="364"/>
      <c r="H113" s="366"/>
      <c r="I113" s="366"/>
      <c r="J113" s="261" t="str">
        <f t="shared" si="26"/>
        <v/>
      </c>
      <c r="K113" s="261" t="str">
        <f t="shared" si="27"/>
        <v/>
      </c>
      <c r="L113" s="261" t="str">
        <f t="shared" si="28"/>
        <v/>
      </c>
      <c r="M113" s="261" t="str">
        <f t="shared" si="29"/>
        <v/>
      </c>
      <c r="N113" s="367" t="str">
        <f>IF(C113="","",VLOOKUP(J113,'2.賃金表'!$B$4:$D$47,3))</f>
        <v/>
      </c>
      <c r="O113" s="367" t="str">
        <f>IF($E113="","",INDEX('2.賃金表'!$G$4:$P$88,MATCH($F113,'2.賃金表'!$G$4:$G$88,0),MATCH($E113,'2.賃金表'!$G$4:$P$4,0)))</f>
        <v/>
      </c>
      <c r="P113" s="368"/>
      <c r="Q113" s="265" t="str">
        <f t="shared" si="23"/>
        <v/>
      </c>
      <c r="R113" s="367" t="str">
        <f>IF($G113="","",VLOOKUP($G113,'2.賃金表'!$R$4:$S$11,2,FALSE))</f>
        <v/>
      </c>
      <c r="S113" s="368"/>
      <c r="T113" s="368"/>
      <c r="U113" s="368"/>
      <c r="V113" s="265" t="str">
        <f t="shared" si="30"/>
        <v/>
      </c>
      <c r="W113" s="268" t="str">
        <f t="shared" si="24"/>
        <v/>
      </c>
    </row>
    <row r="114" spans="1:23" x14ac:dyDescent="0.15">
      <c r="A114" s="18" t="str">
        <f t="shared" si="25"/>
        <v/>
      </c>
      <c r="B114" s="364"/>
      <c r="C114" s="364"/>
      <c r="D114" s="365"/>
      <c r="E114" s="365"/>
      <c r="F114" s="364"/>
      <c r="G114" s="364"/>
      <c r="H114" s="366"/>
      <c r="I114" s="366"/>
      <c r="J114" s="261" t="str">
        <f t="shared" si="26"/>
        <v/>
      </c>
      <c r="K114" s="261" t="str">
        <f t="shared" si="27"/>
        <v/>
      </c>
      <c r="L114" s="261" t="str">
        <f t="shared" si="28"/>
        <v/>
      </c>
      <c r="M114" s="261" t="str">
        <f t="shared" si="29"/>
        <v/>
      </c>
      <c r="N114" s="367" t="str">
        <f>IF(C114="","",VLOOKUP(J114,'2.賃金表'!$B$4:$D$47,3))</f>
        <v/>
      </c>
      <c r="O114" s="367" t="str">
        <f>IF($E114="","",INDEX('2.賃金表'!$G$4:$P$88,MATCH($F114,'2.賃金表'!$G$4:$G$88,0),MATCH($E114,'2.賃金表'!$G$4:$P$4,0)))</f>
        <v/>
      </c>
      <c r="P114" s="368"/>
      <c r="Q114" s="265" t="str">
        <f t="shared" si="23"/>
        <v/>
      </c>
      <c r="R114" s="367" t="str">
        <f>IF($G114="","",VLOOKUP($G114,'2.賃金表'!$R$4:$S$11,2,FALSE))</f>
        <v/>
      </c>
      <c r="S114" s="368"/>
      <c r="T114" s="368"/>
      <c r="U114" s="368"/>
      <c r="V114" s="265" t="str">
        <f t="shared" si="30"/>
        <v/>
      </c>
      <c r="W114" s="268" t="str">
        <f t="shared" si="24"/>
        <v/>
      </c>
    </row>
    <row r="115" spans="1:23" x14ac:dyDescent="0.15">
      <c r="A115" s="18" t="str">
        <f t="shared" si="25"/>
        <v/>
      </c>
      <c r="B115" s="364"/>
      <c r="C115" s="364"/>
      <c r="D115" s="365"/>
      <c r="E115" s="365"/>
      <c r="F115" s="364"/>
      <c r="G115" s="364"/>
      <c r="H115" s="366"/>
      <c r="I115" s="366"/>
      <c r="J115" s="261" t="str">
        <f t="shared" si="26"/>
        <v/>
      </c>
      <c r="K115" s="261" t="str">
        <f t="shared" si="27"/>
        <v/>
      </c>
      <c r="L115" s="261" t="str">
        <f t="shared" si="28"/>
        <v/>
      </c>
      <c r="M115" s="261" t="str">
        <f t="shared" si="29"/>
        <v/>
      </c>
      <c r="N115" s="367" t="str">
        <f>IF(C115="","",VLOOKUP(J115,'2.賃金表'!$B$4:$D$47,3))</f>
        <v/>
      </c>
      <c r="O115" s="367" t="str">
        <f>IF($E115="","",INDEX('2.賃金表'!$G$4:$P$88,MATCH($F115,'2.賃金表'!$G$4:$G$88,0),MATCH($E115,'2.賃金表'!$G$4:$P$4,0)))</f>
        <v/>
      </c>
      <c r="P115" s="368"/>
      <c r="Q115" s="265" t="str">
        <f t="shared" si="23"/>
        <v/>
      </c>
      <c r="R115" s="367" t="str">
        <f>IF($G115="","",VLOOKUP($G115,'2.賃金表'!$R$4:$S$11,2,FALSE))</f>
        <v/>
      </c>
      <c r="S115" s="368"/>
      <c r="T115" s="368"/>
      <c r="U115" s="368"/>
      <c r="V115" s="265" t="str">
        <f t="shared" si="30"/>
        <v/>
      </c>
      <c r="W115" s="268" t="str">
        <f t="shared" si="24"/>
        <v/>
      </c>
    </row>
    <row r="116" spans="1:23" x14ac:dyDescent="0.15">
      <c r="A116" s="18" t="str">
        <f t="shared" si="25"/>
        <v/>
      </c>
      <c r="B116" s="364"/>
      <c r="C116" s="364"/>
      <c r="D116" s="365"/>
      <c r="E116" s="365"/>
      <c r="F116" s="364"/>
      <c r="G116" s="364"/>
      <c r="H116" s="366"/>
      <c r="I116" s="366"/>
      <c r="J116" s="261" t="str">
        <f t="shared" si="26"/>
        <v/>
      </c>
      <c r="K116" s="261" t="str">
        <f t="shared" si="27"/>
        <v/>
      </c>
      <c r="L116" s="261" t="str">
        <f t="shared" si="28"/>
        <v/>
      </c>
      <c r="M116" s="261" t="str">
        <f t="shared" si="29"/>
        <v/>
      </c>
      <c r="N116" s="367" t="str">
        <f>IF(C116="","",VLOOKUP(J116,'2.賃金表'!$B$4:$D$47,3))</f>
        <v/>
      </c>
      <c r="O116" s="367" t="str">
        <f>IF($E116="","",INDEX('2.賃金表'!$G$4:$P$88,MATCH($F116,'2.賃金表'!$G$4:$G$88,0),MATCH($E116,'2.賃金表'!$G$4:$P$4,0)))</f>
        <v/>
      </c>
      <c r="P116" s="368"/>
      <c r="Q116" s="265" t="str">
        <f t="shared" si="23"/>
        <v/>
      </c>
      <c r="R116" s="367" t="str">
        <f>IF($G116="","",VLOOKUP($G116,'2.賃金表'!$R$4:$S$11,2,FALSE))</f>
        <v/>
      </c>
      <c r="S116" s="368"/>
      <c r="T116" s="368"/>
      <c r="U116" s="368"/>
      <c r="V116" s="265" t="str">
        <f t="shared" si="30"/>
        <v/>
      </c>
      <c r="W116" s="268" t="str">
        <f t="shared" si="24"/>
        <v/>
      </c>
    </row>
    <row r="117" spans="1:23" x14ac:dyDescent="0.15">
      <c r="A117" s="18" t="str">
        <f t="shared" si="25"/>
        <v/>
      </c>
      <c r="B117" s="364"/>
      <c r="C117" s="364"/>
      <c r="D117" s="365"/>
      <c r="E117" s="365"/>
      <c r="F117" s="364"/>
      <c r="G117" s="364"/>
      <c r="H117" s="366"/>
      <c r="I117" s="366"/>
      <c r="J117" s="261" t="str">
        <f t="shared" si="26"/>
        <v/>
      </c>
      <c r="K117" s="261" t="str">
        <f t="shared" si="27"/>
        <v/>
      </c>
      <c r="L117" s="261" t="str">
        <f t="shared" si="28"/>
        <v/>
      </c>
      <c r="M117" s="261" t="str">
        <f t="shared" si="29"/>
        <v/>
      </c>
      <c r="N117" s="367" t="str">
        <f>IF(C117="","",VLOOKUP(J117,'2.賃金表'!$B$4:$D$47,3))</f>
        <v/>
      </c>
      <c r="O117" s="367" t="str">
        <f>IF($E117="","",INDEX('2.賃金表'!$G$4:$P$88,MATCH($F117,'2.賃金表'!$G$4:$G$88,0),MATCH($E117,'2.賃金表'!$G$4:$P$4,0)))</f>
        <v/>
      </c>
      <c r="P117" s="368"/>
      <c r="Q117" s="265" t="str">
        <f t="shared" si="23"/>
        <v/>
      </c>
      <c r="R117" s="367" t="str">
        <f>IF($G117="","",VLOOKUP($G117,'2.賃金表'!$R$4:$S$11,2,FALSE))</f>
        <v/>
      </c>
      <c r="S117" s="368"/>
      <c r="T117" s="368"/>
      <c r="U117" s="368"/>
      <c r="V117" s="265" t="str">
        <f t="shared" si="30"/>
        <v/>
      </c>
      <c r="W117" s="268" t="str">
        <f t="shared" si="24"/>
        <v/>
      </c>
    </row>
    <row r="118" spans="1:23" x14ac:dyDescent="0.15">
      <c r="A118" s="18" t="str">
        <f t="shared" si="25"/>
        <v/>
      </c>
      <c r="B118" s="364"/>
      <c r="C118" s="364"/>
      <c r="D118" s="365"/>
      <c r="E118" s="365"/>
      <c r="F118" s="364"/>
      <c r="G118" s="364"/>
      <c r="H118" s="366"/>
      <c r="I118" s="366"/>
      <c r="J118" s="261" t="str">
        <f t="shared" si="26"/>
        <v/>
      </c>
      <c r="K118" s="261" t="str">
        <f t="shared" si="27"/>
        <v/>
      </c>
      <c r="L118" s="261" t="str">
        <f t="shared" si="28"/>
        <v/>
      </c>
      <c r="M118" s="261" t="str">
        <f t="shared" si="29"/>
        <v/>
      </c>
      <c r="N118" s="367" t="str">
        <f>IF(C118="","",VLOOKUP(J118,'2.賃金表'!$B$4:$D$47,3))</f>
        <v/>
      </c>
      <c r="O118" s="367" t="str">
        <f>IF($E118="","",INDEX('2.賃金表'!$G$4:$P$88,MATCH($F118,'2.賃金表'!$G$4:$G$88,0),MATCH($E118,'2.賃金表'!$G$4:$P$4,0)))</f>
        <v/>
      </c>
      <c r="P118" s="368"/>
      <c r="Q118" s="265" t="str">
        <f t="shared" si="23"/>
        <v/>
      </c>
      <c r="R118" s="367" t="str">
        <f>IF($G118="","",VLOOKUP($G118,'2.賃金表'!$R$4:$S$11,2,FALSE))</f>
        <v/>
      </c>
      <c r="S118" s="368"/>
      <c r="T118" s="368"/>
      <c r="U118" s="368"/>
      <c r="V118" s="265" t="str">
        <f t="shared" si="30"/>
        <v/>
      </c>
      <c r="W118" s="268" t="str">
        <f t="shared" si="24"/>
        <v/>
      </c>
    </row>
    <row r="119" spans="1:23" x14ac:dyDescent="0.15">
      <c r="A119" s="18" t="str">
        <f t="shared" si="25"/>
        <v/>
      </c>
      <c r="B119" s="364"/>
      <c r="C119" s="364"/>
      <c r="D119" s="365"/>
      <c r="E119" s="365"/>
      <c r="F119" s="364"/>
      <c r="G119" s="364"/>
      <c r="H119" s="366"/>
      <c r="I119" s="366"/>
      <c r="J119" s="261" t="str">
        <f t="shared" si="26"/>
        <v/>
      </c>
      <c r="K119" s="261" t="str">
        <f t="shared" si="27"/>
        <v/>
      </c>
      <c r="L119" s="261" t="str">
        <f t="shared" si="28"/>
        <v/>
      </c>
      <c r="M119" s="261" t="str">
        <f t="shared" si="29"/>
        <v/>
      </c>
      <c r="N119" s="367" t="str">
        <f>IF(C119="","",VLOOKUP(J119,'2.賃金表'!$B$4:$D$47,3))</f>
        <v/>
      </c>
      <c r="O119" s="367" t="str">
        <f>IF($E119="","",INDEX('2.賃金表'!$G$4:$P$88,MATCH($F119,'2.賃金表'!$G$4:$G$88,0),MATCH($E119,'2.賃金表'!$G$4:$P$4,0)))</f>
        <v/>
      </c>
      <c r="P119" s="368"/>
      <c r="Q119" s="265" t="str">
        <f t="shared" si="23"/>
        <v/>
      </c>
      <c r="R119" s="367" t="str">
        <f>IF($G119="","",VLOOKUP($G119,'2.賃金表'!$R$4:$S$11,2,FALSE))</f>
        <v/>
      </c>
      <c r="S119" s="368"/>
      <c r="T119" s="368"/>
      <c r="U119" s="368"/>
      <c r="V119" s="265" t="str">
        <f t="shared" si="30"/>
        <v/>
      </c>
      <c r="W119" s="268" t="str">
        <f t="shared" si="24"/>
        <v/>
      </c>
    </row>
    <row r="120" spans="1:23" x14ac:dyDescent="0.15">
      <c r="A120" s="18" t="str">
        <f t="shared" si="25"/>
        <v/>
      </c>
      <c r="B120" s="364"/>
      <c r="C120" s="364"/>
      <c r="D120" s="365"/>
      <c r="E120" s="365"/>
      <c r="F120" s="364"/>
      <c r="G120" s="364"/>
      <c r="H120" s="366"/>
      <c r="I120" s="366"/>
      <c r="J120" s="261" t="str">
        <f t="shared" si="26"/>
        <v/>
      </c>
      <c r="K120" s="261" t="str">
        <f t="shared" si="27"/>
        <v/>
      </c>
      <c r="L120" s="261" t="str">
        <f t="shared" si="28"/>
        <v/>
      </c>
      <c r="M120" s="261" t="str">
        <f t="shared" si="29"/>
        <v/>
      </c>
      <c r="N120" s="367" t="str">
        <f>IF(C120="","",VLOOKUP(J120,'2.賃金表'!$B$4:$D$47,3))</f>
        <v/>
      </c>
      <c r="O120" s="367" t="str">
        <f>IF($E120="","",INDEX('2.賃金表'!$G$4:$P$88,MATCH($F120,'2.賃金表'!$G$4:$G$88,0),MATCH($E120,'2.賃金表'!$G$4:$P$4,0)))</f>
        <v/>
      </c>
      <c r="P120" s="368"/>
      <c r="Q120" s="265" t="str">
        <f t="shared" si="23"/>
        <v/>
      </c>
      <c r="R120" s="367" t="str">
        <f>IF($G120="","",VLOOKUP($G120,'2.賃金表'!$R$4:$S$11,2,FALSE))</f>
        <v/>
      </c>
      <c r="S120" s="368"/>
      <c r="T120" s="368"/>
      <c r="U120" s="368"/>
      <c r="V120" s="265" t="str">
        <f t="shared" si="30"/>
        <v/>
      </c>
      <c r="W120" s="268" t="str">
        <f t="shared" si="24"/>
        <v/>
      </c>
    </row>
    <row r="121" spans="1:23" x14ac:dyDescent="0.15">
      <c r="A121" s="18" t="str">
        <f t="shared" si="25"/>
        <v/>
      </c>
      <c r="B121" s="364"/>
      <c r="C121" s="364"/>
      <c r="D121" s="365"/>
      <c r="E121" s="365"/>
      <c r="F121" s="364"/>
      <c r="G121" s="364"/>
      <c r="H121" s="366"/>
      <c r="I121" s="366"/>
      <c r="J121" s="261" t="str">
        <f t="shared" si="26"/>
        <v/>
      </c>
      <c r="K121" s="261" t="str">
        <f t="shared" si="27"/>
        <v/>
      </c>
      <c r="L121" s="261" t="str">
        <f t="shared" si="28"/>
        <v/>
      </c>
      <c r="M121" s="261" t="str">
        <f t="shared" si="29"/>
        <v/>
      </c>
      <c r="N121" s="367" t="str">
        <f>IF(C121="","",VLOOKUP(J121,'2.賃金表'!$B$4:$D$47,3))</f>
        <v/>
      </c>
      <c r="O121" s="367" t="str">
        <f>IF($E121="","",INDEX('2.賃金表'!$G$4:$P$88,MATCH($F121,'2.賃金表'!$G$4:$G$88,0),MATCH($E121,'2.賃金表'!$G$4:$P$4,0)))</f>
        <v/>
      </c>
      <c r="P121" s="368"/>
      <c r="Q121" s="265" t="str">
        <f t="shared" si="23"/>
        <v/>
      </c>
      <c r="R121" s="367" t="str">
        <f>IF($G121="","",VLOOKUP($G121,'2.賃金表'!$R$4:$S$11,2,FALSE))</f>
        <v/>
      </c>
      <c r="S121" s="368"/>
      <c r="T121" s="368"/>
      <c r="U121" s="368"/>
      <c r="V121" s="265" t="str">
        <f t="shared" si="30"/>
        <v/>
      </c>
      <c r="W121" s="268" t="str">
        <f t="shared" si="24"/>
        <v/>
      </c>
    </row>
    <row r="122" spans="1:23" x14ac:dyDescent="0.15">
      <c r="A122" s="18" t="str">
        <f t="shared" si="25"/>
        <v/>
      </c>
      <c r="B122" s="364"/>
      <c r="C122" s="364"/>
      <c r="D122" s="365"/>
      <c r="E122" s="365"/>
      <c r="F122" s="364"/>
      <c r="G122" s="364"/>
      <c r="H122" s="366"/>
      <c r="I122" s="366"/>
      <c r="J122" s="261" t="str">
        <f t="shared" si="26"/>
        <v/>
      </c>
      <c r="K122" s="261" t="str">
        <f t="shared" si="27"/>
        <v/>
      </c>
      <c r="L122" s="261" t="str">
        <f t="shared" si="28"/>
        <v/>
      </c>
      <c r="M122" s="261" t="str">
        <f t="shared" si="29"/>
        <v/>
      </c>
      <c r="N122" s="367" t="str">
        <f>IF(C122="","",VLOOKUP(J122,'2.賃金表'!$B$4:$D$47,3))</f>
        <v/>
      </c>
      <c r="O122" s="367" t="str">
        <f>IF($E122="","",INDEX('2.賃金表'!$G$4:$P$88,MATCH($F122,'2.賃金表'!$G$4:$G$88,0),MATCH($E122,'2.賃金表'!$G$4:$P$4,0)))</f>
        <v/>
      </c>
      <c r="P122" s="368"/>
      <c r="Q122" s="265" t="str">
        <f t="shared" si="23"/>
        <v/>
      </c>
      <c r="R122" s="367" t="str">
        <f>IF($G122="","",VLOOKUP($G122,'2.賃金表'!$R$4:$S$11,2,FALSE))</f>
        <v/>
      </c>
      <c r="S122" s="368"/>
      <c r="T122" s="368"/>
      <c r="U122" s="368"/>
      <c r="V122" s="265" t="str">
        <f t="shared" si="30"/>
        <v/>
      </c>
      <c r="W122" s="268" t="str">
        <f t="shared" si="24"/>
        <v/>
      </c>
    </row>
    <row r="123" spans="1:23" x14ac:dyDescent="0.15">
      <c r="A123" s="18" t="str">
        <f t="shared" si="25"/>
        <v/>
      </c>
      <c r="B123" s="364"/>
      <c r="C123" s="364"/>
      <c r="D123" s="365"/>
      <c r="E123" s="365"/>
      <c r="F123" s="364"/>
      <c r="G123" s="364"/>
      <c r="H123" s="366"/>
      <c r="I123" s="366"/>
      <c r="J123" s="261" t="str">
        <f t="shared" si="26"/>
        <v/>
      </c>
      <c r="K123" s="261" t="str">
        <f t="shared" si="27"/>
        <v/>
      </c>
      <c r="L123" s="261" t="str">
        <f t="shared" si="28"/>
        <v/>
      </c>
      <c r="M123" s="261" t="str">
        <f t="shared" si="29"/>
        <v/>
      </c>
      <c r="N123" s="367" t="str">
        <f>IF(C123="","",VLOOKUP(J123,'2.賃金表'!$B$4:$D$47,3))</f>
        <v/>
      </c>
      <c r="O123" s="367" t="str">
        <f>IF($E123="","",INDEX('2.賃金表'!$G$4:$P$88,MATCH($F123,'2.賃金表'!$G$4:$G$88,0),MATCH($E123,'2.賃金表'!$G$4:$P$4,0)))</f>
        <v/>
      </c>
      <c r="P123" s="368"/>
      <c r="Q123" s="265" t="str">
        <f t="shared" si="23"/>
        <v/>
      </c>
      <c r="R123" s="367" t="str">
        <f>IF($G123="","",VLOOKUP($G123,'2.賃金表'!$R$4:$S$11,2,FALSE))</f>
        <v/>
      </c>
      <c r="S123" s="368"/>
      <c r="T123" s="368"/>
      <c r="U123" s="368"/>
      <c r="V123" s="265" t="str">
        <f t="shared" si="30"/>
        <v/>
      </c>
      <c r="W123" s="268" t="str">
        <f t="shared" si="24"/>
        <v/>
      </c>
    </row>
    <row r="124" spans="1:23" x14ac:dyDescent="0.15">
      <c r="A124" s="18" t="str">
        <f t="shared" si="25"/>
        <v/>
      </c>
      <c r="B124" s="364"/>
      <c r="C124" s="364"/>
      <c r="D124" s="365"/>
      <c r="E124" s="365"/>
      <c r="F124" s="364"/>
      <c r="G124" s="364"/>
      <c r="H124" s="366"/>
      <c r="I124" s="366"/>
      <c r="J124" s="261" t="str">
        <f t="shared" si="26"/>
        <v/>
      </c>
      <c r="K124" s="261" t="str">
        <f t="shared" si="27"/>
        <v/>
      </c>
      <c r="L124" s="261" t="str">
        <f t="shared" si="28"/>
        <v/>
      </c>
      <c r="M124" s="261" t="str">
        <f t="shared" si="29"/>
        <v/>
      </c>
      <c r="N124" s="367" t="str">
        <f>IF(C124="","",VLOOKUP(J124,'2.賃金表'!$B$4:$D$47,3))</f>
        <v/>
      </c>
      <c r="O124" s="367" t="str">
        <f>IF($E124="","",INDEX('2.賃金表'!$G$4:$P$88,MATCH($F124,'2.賃金表'!$G$4:$G$88,0),MATCH($E124,'2.賃金表'!$G$4:$P$4,0)))</f>
        <v/>
      </c>
      <c r="P124" s="368"/>
      <c r="Q124" s="265" t="str">
        <f t="shared" si="23"/>
        <v/>
      </c>
      <c r="R124" s="367" t="str">
        <f>IF($G124="","",VLOOKUP($G124,'2.賃金表'!$R$4:$S$11,2,FALSE))</f>
        <v/>
      </c>
      <c r="S124" s="368"/>
      <c r="T124" s="368"/>
      <c r="U124" s="368"/>
      <c r="V124" s="265" t="str">
        <f t="shared" si="30"/>
        <v/>
      </c>
      <c r="W124" s="268" t="str">
        <f t="shared" si="24"/>
        <v/>
      </c>
    </row>
    <row r="125" spans="1:23" x14ac:dyDescent="0.15">
      <c r="A125" s="18" t="str">
        <f t="shared" si="25"/>
        <v/>
      </c>
      <c r="B125" s="364"/>
      <c r="C125" s="364"/>
      <c r="D125" s="365"/>
      <c r="E125" s="365"/>
      <c r="F125" s="364"/>
      <c r="G125" s="364"/>
      <c r="H125" s="366"/>
      <c r="I125" s="366"/>
      <c r="J125" s="261" t="str">
        <f t="shared" si="26"/>
        <v/>
      </c>
      <c r="K125" s="261" t="str">
        <f t="shared" si="27"/>
        <v/>
      </c>
      <c r="L125" s="261" t="str">
        <f t="shared" si="28"/>
        <v/>
      </c>
      <c r="M125" s="261" t="str">
        <f t="shared" si="29"/>
        <v/>
      </c>
      <c r="N125" s="367" t="str">
        <f>IF(C125="","",VLOOKUP(J125,'2.賃金表'!$B$4:$D$47,3))</f>
        <v/>
      </c>
      <c r="O125" s="367" t="str">
        <f>IF($E125="","",INDEX('2.賃金表'!$G$4:$P$88,MATCH($F125,'2.賃金表'!$G$4:$G$88,0),MATCH($E125,'2.賃金表'!$G$4:$P$4,0)))</f>
        <v/>
      </c>
      <c r="P125" s="368"/>
      <c r="Q125" s="265" t="str">
        <f t="shared" si="23"/>
        <v/>
      </c>
      <c r="R125" s="367" t="str">
        <f>IF($G125="","",VLOOKUP($G125,'2.賃金表'!$R$4:$S$11,2,FALSE))</f>
        <v/>
      </c>
      <c r="S125" s="368"/>
      <c r="T125" s="368"/>
      <c r="U125" s="368"/>
      <c r="V125" s="265" t="str">
        <f t="shared" si="30"/>
        <v/>
      </c>
      <c r="W125" s="268" t="str">
        <f t="shared" si="24"/>
        <v/>
      </c>
    </row>
    <row r="126" spans="1:23" x14ac:dyDescent="0.15">
      <c r="A126" s="18" t="str">
        <f t="shared" si="25"/>
        <v/>
      </c>
      <c r="B126" s="364"/>
      <c r="C126" s="364"/>
      <c r="D126" s="365"/>
      <c r="E126" s="365"/>
      <c r="F126" s="364"/>
      <c r="G126" s="364"/>
      <c r="H126" s="366"/>
      <c r="I126" s="366"/>
      <c r="J126" s="261" t="str">
        <f t="shared" si="26"/>
        <v/>
      </c>
      <c r="K126" s="261" t="str">
        <f t="shared" si="27"/>
        <v/>
      </c>
      <c r="L126" s="261" t="str">
        <f t="shared" si="28"/>
        <v/>
      </c>
      <c r="M126" s="261" t="str">
        <f t="shared" si="29"/>
        <v/>
      </c>
      <c r="N126" s="367" t="str">
        <f>IF(C126="","",VLOOKUP(J126,'2.賃金表'!$B$4:$D$47,3))</f>
        <v/>
      </c>
      <c r="O126" s="367" t="str">
        <f>IF($E126="","",INDEX('2.賃金表'!$G$4:$P$88,MATCH($F126,'2.賃金表'!$G$4:$G$88,0),MATCH($E126,'2.賃金表'!$G$4:$P$4,0)))</f>
        <v/>
      </c>
      <c r="P126" s="368"/>
      <c r="Q126" s="265" t="str">
        <f t="shared" si="23"/>
        <v/>
      </c>
      <c r="R126" s="367" t="str">
        <f>IF($G126="","",VLOOKUP($G126,'2.賃金表'!$R$4:$S$11,2,FALSE))</f>
        <v/>
      </c>
      <c r="S126" s="368"/>
      <c r="T126" s="368"/>
      <c r="U126" s="368"/>
      <c r="V126" s="265" t="str">
        <f t="shared" si="30"/>
        <v/>
      </c>
      <c r="W126" s="268" t="str">
        <f t="shared" si="24"/>
        <v/>
      </c>
    </row>
    <row r="127" spans="1:23" x14ac:dyDescent="0.15">
      <c r="A127" s="18" t="str">
        <f t="shared" si="25"/>
        <v/>
      </c>
      <c r="B127" s="364"/>
      <c r="C127" s="364"/>
      <c r="D127" s="365"/>
      <c r="E127" s="365"/>
      <c r="F127" s="364"/>
      <c r="G127" s="364"/>
      <c r="H127" s="366"/>
      <c r="I127" s="366"/>
      <c r="J127" s="261" t="str">
        <f t="shared" si="26"/>
        <v/>
      </c>
      <c r="K127" s="261" t="str">
        <f t="shared" si="27"/>
        <v/>
      </c>
      <c r="L127" s="261" t="str">
        <f t="shared" si="28"/>
        <v/>
      </c>
      <c r="M127" s="261" t="str">
        <f t="shared" si="29"/>
        <v/>
      </c>
      <c r="N127" s="367" t="str">
        <f>IF(C127="","",VLOOKUP(J127,'2.賃金表'!$B$4:$D$47,3))</f>
        <v/>
      </c>
      <c r="O127" s="367" t="str">
        <f>IF($E127="","",INDEX('2.賃金表'!$G$4:$P$88,MATCH($F127,'2.賃金表'!$G$4:$G$88,0),MATCH($E127,'2.賃金表'!$G$4:$P$4,0)))</f>
        <v/>
      </c>
      <c r="P127" s="368"/>
      <c r="Q127" s="265" t="str">
        <f t="shared" si="23"/>
        <v/>
      </c>
      <c r="R127" s="367" t="str">
        <f>IF($G127="","",VLOOKUP($G127,'2.賃金表'!$R$4:$S$11,2,FALSE))</f>
        <v/>
      </c>
      <c r="S127" s="368"/>
      <c r="T127" s="368"/>
      <c r="U127" s="368"/>
      <c r="V127" s="265" t="str">
        <f t="shared" si="30"/>
        <v/>
      </c>
      <c r="W127" s="268" t="str">
        <f t="shared" si="24"/>
        <v/>
      </c>
    </row>
    <row r="128" spans="1:23" x14ac:dyDescent="0.15">
      <c r="A128" s="18" t="str">
        <f t="shared" si="25"/>
        <v/>
      </c>
      <c r="B128" s="364"/>
      <c r="C128" s="364"/>
      <c r="D128" s="365"/>
      <c r="E128" s="365"/>
      <c r="F128" s="364"/>
      <c r="G128" s="364"/>
      <c r="H128" s="366"/>
      <c r="I128" s="366"/>
      <c r="J128" s="261" t="str">
        <f t="shared" si="26"/>
        <v/>
      </c>
      <c r="K128" s="261" t="str">
        <f t="shared" si="27"/>
        <v/>
      </c>
      <c r="L128" s="261" t="str">
        <f t="shared" si="28"/>
        <v/>
      </c>
      <c r="M128" s="261" t="str">
        <f t="shared" si="29"/>
        <v/>
      </c>
      <c r="N128" s="367" t="str">
        <f>IF(C128="","",VLOOKUP(J128,'2.賃金表'!$B$4:$D$47,3))</f>
        <v/>
      </c>
      <c r="O128" s="367" t="str">
        <f>IF($E128="","",INDEX('2.賃金表'!$G$4:$P$88,MATCH($F128,'2.賃金表'!$G$4:$G$88,0),MATCH($E128,'2.賃金表'!$G$4:$P$4,0)))</f>
        <v/>
      </c>
      <c r="P128" s="368"/>
      <c r="Q128" s="265" t="str">
        <f t="shared" si="23"/>
        <v/>
      </c>
      <c r="R128" s="367" t="str">
        <f>IF($G128="","",VLOOKUP($G128,'2.賃金表'!$R$4:$S$11,2,FALSE))</f>
        <v/>
      </c>
      <c r="S128" s="368"/>
      <c r="T128" s="368"/>
      <c r="U128" s="368"/>
      <c r="V128" s="265" t="str">
        <f t="shared" si="30"/>
        <v/>
      </c>
      <c r="W128" s="268" t="str">
        <f t="shared" si="24"/>
        <v/>
      </c>
    </row>
    <row r="129" spans="1:23" x14ac:dyDescent="0.15">
      <c r="A129" s="18" t="str">
        <f t="shared" si="25"/>
        <v/>
      </c>
      <c r="B129" s="364"/>
      <c r="C129" s="364"/>
      <c r="D129" s="365"/>
      <c r="E129" s="365"/>
      <c r="F129" s="364"/>
      <c r="G129" s="364"/>
      <c r="H129" s="366"/>
      <c r="I129" s="366"/>
      <c r="J129" s="261" t="str">
        <f t="shared" si="26"/>
        <v/>
      </c>
      <c r="K129" s="261" t="str">
        <f t="shared" si="27"/>
        <v/>
      </c>
      <c r="L129" s="261" t="str">
        <f t="shared" si="28"/>
        <v/>
      </c>
      <c r="M129" s="261" t="str">
        <f t="shared" si="29"/>
        <v/>
      </c>
      <c r="N129" s="367" t="str">
        <f>IF(C129="","",VLOOKUP(J129,'2.賃金表'!$B$4:$D$47,3))</f>
        <v/>
      </c>
      <c r="O129" s="367" t="str">
        <f>IF($E129="","",INDEX('2.賃金表'!$G$4:$P$88,MATCH($F129,'2.賃金表'!$G$4:$G$88,0),MATCH($E129,'2.賃金表'!$G$4:$P$4,0)))</f>
        <v/>
      </c>
      <c r="P129" s="368"/>
      <c r="Q129" s="265" t="str">
        <f t="shared" si="23"/>
        <v/>
      </c>
      <c r="R129" s="367" t="str">
        <f>IF($G129="","",VLOOKUP($G129,'2.賃金表'!$R$4:$S$11,2,FALSE))</f>
        <v/>
      </c>
      <c r="S129" s="368"/>
      <c r="T129" s="368"/>
      <c r="U129" s="368"/>
      <c r="V129" s="265" t="str">
        <f t="shared" si="30"/>
        <v/>
      </c>
      <c r="W129" s="268" t="str">
        <f t="shared" si="24"/>
        <v/>
      </c>
    </row>
    <row r="130" spans="1:23" x14ac:dyDescent="0.15">
      <c r="A130" s="18" t="str">
        <f t="shared" si="25"/>
        <v/>
      </c>
      <c r="B130" s="364"/>
      <c r="C130" s="364"/>
      <c r="D130" s="365"/>
      <c r="E130" s="365"/>
      <c r="F130" s="364"/>
      <c r="G130" s="364"/>
      <c r="H130" s="366"/>
      <c r="I130" s="366"/>
      <c r="J130" s="261" t="str">
        <f t="shared" si="26"/>
        <v/>
      </c>
      <c r="K130" s="261" t="str">
        <f t="shared" si="27"/>
        <v/>
      </c>
      <c r="L130" s="261" t="str">
        <f t="shared" si="28"/>
        <v/>
      </c>
      <c r="M130" s="261" t="str">
        <f t="shared" si="29"/>
        <v/>
      </c>
      <c r="N130" s="367" t="str">
        <f>IF(C130="","",VLOOKUP(J130,'2.賃金表'!$B$4:$D$47,3))</f>
        <v/>
      </c>
      <c r="O130" s="367" t="str">
        <f>IF($E130="","",INDEX('2.賃金表'!$G$4:$P$88,MATCH($F130,'2.賃金表'!$G$4:$G$88,0),MATCH($E130,'2.賃金表'!$G$4:$P$4,0)))</f>
        <v/>
      </c>
      <c r="P130" s="368"/>
      <c r="Q130" s="265" t="str">
        <f t="shared" si="23"/>
        <v/>
      </c>
      <c r="R130" s="367" t="str">
        <f>IF($G130="","",VLOOKUP($G130,'2.賃金表'!$R$4:$S$11,2,FALSE))</f>
        <v/>
      </c>
      <c r="S130" s="368"/>
      <c r="T130" s="368"/>
      <c r="U130" s="368"/>
      <c r="V130" s="265" t="str">
        <f t="shared" si="30"/>
        <v/>
      </c>
      <c r="W130" s="268" t="str">
        <f t="shared" si="24"/>
        <v/>
      </c>
    </row>
    <row r="131" spans="1:23" x14ac:dyDescent="0.15">
      <c r="A131" s="18" t="str">
        <f t="shared" si="25"/>
        <v/>
      </c>
      <c r="B131" s="364"/>
      <c r="C131" s="364"/>
      <c r="D131" s="365"/>
      <c r="E131" s="365"/>
      <c r="F131" s="364"/>
      <c r="G131" s="364"/>
      <c r="H131" s="366"/>
      <c r="I131" s="366"/>
      <c r="J131" s="261" t="str">
        <f t="shared" si="26"/>
        <v/>
      </c>
      <c r="K131" s="261" t="str">
        <f t="shared" si="27"/>
        <v/>
      </c>
      <c r="L131" s="261" t="str">
        <f t="shared" si="28"/>
        <v/>
      </c>
      <c r="M131" s="261" t="str">
        <f t="shared" si="29"/>
        <v/>
      </c>
      <c r="N131" s="367" t="str">
        <f>IF(C131="","",VLOOKUP(J131,'2.賃金表'!$B$4:$D$47,3))</f>
        <v/>
      </c>
      <c r="O131" s="367" t="str">
        <f>IF($E131="","",INDEX('2.賃金表'!$G$4:$P$88,MATCH($F131,'2.賃金表'!$G$4:$G$88,0),MATCH($E131,'2.賃金表'!$G$4:$P$4,0)))</f>
        <v/>
      </c>
      <c r="P131" s="368"/>
      <c r="Q131" s="265" t="str">
        <f t="shared" si="23"/>
        <v/>
      </c>
      <c r="R131" s="367" t="str">
        <f>IF($G131="","",VLOOKUP($G131,'2.賃金表'!$R$4:$S$11,2,FALSE))</f>
        <v/>
      </c>
      <c r="S131" s="368"/>
      <c r="T131" s="368"/>
      <c r="U131" s="368"/>
      <c r="V131" s="265" t="str">
        <f t="shared" si="30"/>
        <v/>
      </c>
      <c r="W131" s="268" t="str">
        <f t="shared" si="24"/>
        <v/>
      </c>
    </row>
    <row r="132" spans="1:23" x14ac:dyDescent="0.15">
      <c r="A132" s="18" t="str">
        <f t="shared" si="25"/>
        <v/>
      </c>
      <c r="B132" s="364"/>
      <c r="C132" s="364"/>
      <c r="D132" s="365"/>
      <c r="E132" s="365"/>
      <c r="F132" s="364"/>
      <c r="G132" s="364"/>
      <c r="H132" s="366"/>
      <c r="I132" s="366"/>
      <c r="J132" s="261" t="str">
        <f t="shared" si="26"/>
        <v/>
      </c>
      <c r="K132" s="261" t="str">
        <f t="shared" si="27"/>
        <v/>
      </c>
      <c r="L132" s="261" t="str">
        <f t="shared" si="28"/>
        <v/>
      </c>
      <c r="M132" s="261" t="str">
        <f t="shared" si="29"/>
        <v/>
      </c>
      <c r="N132" s="367" t="str">
        <f>IF(C132="","",VLOOKUP(J132,'2.賃金表'!$B$4:$D$47,3))</f>
        <v/>
      </c>
      <c r="O132" s="367" t="str">
        <f>IF($E132="","",INDEX('2.賃金表'!$G$4:$P$88,MATCH($F132,'2.賃金表'!$G$4:$G$88,0),MATCH($E132,'2.賃金表'!$G$4:$P$4,0)))</f>
        <v/>
      </c>
      <c r="P132" s="368"/>
      <c r="Q132" s="265" t="str">
        <f t="shared" si="23"/>
        <v/>
      </c>
      <c r="R132" s="367" t="str">
        <f>IF($G132="","",VLOOKUP($G132,'2.賃金表'!$R$4:$S$11,2,FALSE))</f>
        <v/>
      </c>
      <c r="S132" s="368"/>
      <c r="T132" s="368"/>
      <c r="U132" s="368"/>
      <c r="V132" s="265" t="str">
        <f t="shared" si="30"/>
        <v/>
      </c>
      <c r="W132" s="268" t="str">
        <f t="shared" si="24"/>
        <v/>
      </c>
    </row>
    <row r="133" spans="1:23" x14ac:dyDescent="0.15">
      <c r="A133" s="18" t="str">
        <f t="shared" si="25"/>
        <v/>
      </c>
      <c r="B133" s="364"/>
      <c r="C133" s="364"/>
      <c r="D133" s="365"/>
      <c r="E133" s="365"/>
      <c r="F133" s="364"/>
      <c r="G133" s="364"/>
      <c r="H133" s="366"/>
      <c r="I133" s="366"/>
      <c r="J133" s="261" t="str">
        <f t="shared" si="26"/>
        <v/>
      </c>
      <c r="K133" s="261" t="str">
        <f t="shared" si="27"/>
        <v/>
      </c>
      <c r="L133" s="261" t="str">
        <f t="shared" si="28"/>
        <v/>
      </c>
      <c r="M133" s="261" t="str">
        <f t="shared" si="29"/>
        <v/>
      </c>
      <c r="N133" s="367" t="str">
        <f>IF(C133="","",VLOOKUP(J133,'2.賃金表'!$B$4:$D$47,3))</f>
        <v/>
      </c>
      <c r="O133" s="367" t="str">
        <f>IF($E133="","",INDEX('2.賃金表'!$G$4:$P$88,MATCH($F133,'2.賃金表'!$G$4:$G$88,0),MATCH($E133,'2.賃金表'!$G$4:$P$4,0)))</f>
        <v/>
      </c>
      <c r="P133" s="368"/>
      <c r="Q133" s="265" t="str">
        <f t="shared" si="23"/>
        <v/>
      </c>
      <c r="R133" s="367" t="str">
        <f>IF($G133="","",VLOOKUP($G133,'2.賃金表'!$R$4:$S$11,2,FALSE))</f>
        <v/>
      </c>
      <c r="S133" s="368"/>
      <c r="T133" s="368"/>
      <c r="U133" s="368"/>
      <c r="V133" s="265" t="str">
        <f t="shared" si="30"/>
        <v/>
      </c>
      <c r="W133" s="268" t="str">
        <f t="shared" si="24"/>
        <v/>
      </c>
    </row>
    <row r="134" spans="1:23" x14ac:dyDescent="0.15">
      <c r="A134" s="18" t="str">
        <f t="shared" si="25"/>
        <v/>
      </c>
      <c r="B134" s="364"/>
      <c r="C134" s="364"/>
      <c r="D134" s="365"/>
      <c r="E134" s="365"/>
      <c r="F134" s="364"/>
      <c r="G134" s="364"/>
      <c r="H134" s="366"/>
      <c r="I134" s="366"/>
      <c r="J134" s="261" t="str">
        <f t="shared" si="26"/>
        <v/>
      </c>
      <c r="K134" s="261" t="str">
        <f t="shared" si="27"/>
        <v/>
      </c>
      <c r="L134" s="261" t="str">
        <f t="shared" si="28"/>
        <v/>
      </c>
      <c r="M134" s="261" t="str">
        <f t="shared" si="29"/>
        <v/>
      </c>
      <c r="N134" s="367" t="str">
        <f>IF(C134="","",VLOOKUP(J134,'2.賃金表'!$B$4:$D$47,3))</f>
        <v/>
      </c>
      <c r="O134" s="367" t="str">
        <f>IF($E134="","",INDEX('2.賃金表'!$G$4:$P$88,MATCH($F134,'2.賃金表'!$G$4:$G$88,0),MATCH($E134,'2.賃金表'!$G$4:$P$4,0)))</f>
        <v/>
      </c>
      <c r="P134" s="368"/>
      <c r="Q134" s="265" t="str">
        <f t="shared" si="23"/>
        <v/>
      </c>
      <c r="R134" s="367" t="str">
        <f>IF($G134="","",VLOOKUP($G134,'2.賃金表'!$R$4:$S$11,2,FALSE))</f>
        <v/>
      </c>
      <c r="S134" s="368"/>
      <c r="T134" s="368"/>
      <c r="U134" s="368"/>
      <c r="V134" s="265" t="str">
        <f t="shared" si="30"/>
        <v/>
      </c>
      <c r="W134" s="268" t="str">
        <f t="shared" si="24"/>
        <v/>
      </c>
    </row>
    <row r="135" spans="1:23" x14ac:dyDescent="0.15">
      <c r="A135" s="18" t="str">
        <f t="shared" si="25"/>
        <v/>
      </c>
      <c r="B135" s="364"/>
      <c r="C135" s="364"/>
      <c r="D135" s="365"/>
      <c r="E135" s="365"/>
      <c r="F135" s="364"/>
      <c r="G135" s="364"/>
      <c r="H135" s="366"/>
      <c r="I135" s="366"/>
      <c r="J135" s="261" t="str">
        <f t="shared" si="26"/>
        <v/>
      </c>
      <c r="K135" s="261" t="str">
        <f t="shared" si="27"/>
        <v/>
      </c>
      <c r="L135" s="261" t="str">
        <f t="shared" si="28"/>
        <v/>
      </c>
      <c r="M135" s="261" t="str">
        <f t="shared" si="29"/>
        <v/>
      </c>
      <c r="N135" s="367" t="str">
        <f>IF(C135="","",VLOOKUP(J135,'2.賃金表'!$B$4:$D$47,3))</f>
        <v/>
      </c>
      <c r="O135" s="367" t="str">
        <f>IF($E135="","",INDEX('2.賃金表'!$G$4:$P$88,MATCH($F135,'2.賃金表'!$G$4:$G$88,0),MATCH($E135,'2.賃金表'!$G$4:$P$4,0)))</f>
        <v/>
      </c>
      <c r="P135" s="368"/>
      <c r="Q135" s="265" t="str">
        <f t="shared" si="23"/>
        <v/>
      </c>
      <c r="R135" s="367" t="str">
        <f>IF($G135="","",VLOOKUP($G135,'2.賃金表'!$R$4:$S$11,2,FALSE))</f>
        <v/>
      </c>
      <c r="S135" s="368"/>
      <c r="T135" s="368"/>
      <c r="U135" s="368"/>
      <c r="V135" s="265" t="str">
        <f t="shared" si="30"/>
        <v/>
      </c>
      <c r="W135" s="268" t="str">
        <f t="shared" si="24"/>
        <v/>
      </c>
    </row>
    <row r="136" spans="1:23" x14ac:dyDescent="0.15">
      <c r="A136" s="18" t="str">
        <f t="shared" si="25"/>
        <v/>
      </c>
      <c r="B136" s="364"/>
      <c r="C136" s="364"/>
      <c r="D136" s="365"/>
      <c r="E136" s="365"/>
      <c r="F136" s="364"/>
      <c r="G136" s="364"/>
      <c r="H136" s="366"/>
      <c r="I136" s="366"/>
      <c r="J136" s="261" t="str">
        <f t="shared" si="26"/>
        <v/>
      </c>
      <c r="K136" s="261" t="str">
        <f t="shared" si="27"/>
        <v/>
      </c>
      <c r="L136" s="261" t="str">
        <f t="shared" si="28"/>
        <v/>
      </c>
      <c r="M136" s="261" t="str">
        <f t="shared" si="29"/>
        <v/>
      </c>
      <c r="N136" s="367" t="str">
        <f>IF(C136="","",VLOOKUP(J136,'2.賃金表'!$B$4:$D$47,3))</f>
        <v/>
      </c>
      <c r="O136" s="367" t="str">
        <f>IF($E136="","",INDEX('2.賃金表'!$G$4:$P$88,MATCH($F136,'2.賃金表'!$G$4:$G$88,0),MATCH($E136,'2.賃金表'!$G$4:$P$4,0)))</f>
        <v/>
      </c>
      <c r="P136" s="368"/>
      <c r="Q136" s="265" t="str">
        <f t="shared" si="23"/>
        <v/>
      </c>
      <c r="R136" s="367" t="str">
        <f>IF($G136="","",VLOOKUP($G136,'2.賃金表'!$R$4:$S$11,2,FALSE))</f>
        <v/>
      </c>
      <c r="S136" s="368"/>
      <c r="T136" s="368"/>
      <c r="U136" s="368"/>
      <c r="V136" s="265" t="str">
        <f t="shared" si="30"/>
        <v/>
      </c>
      <c r="W136" s="268" t="str">
        <f t="shared" si="24"/>
        <v/>
      </c>
    </row>
    <row r="137" spans="1:23" x14ac:dyDescent="0.15">
      <c r="A137" s="18" t="str">
        <f t="shared" si="25"/>
        <v/>
      </c>
      <c r="B137" s="364"/>
      <c r="C137" s="364"/>
      <c r="D137" s="365"/>
      <c r="E137" s="365"/>
      <c r="F137" s="364"/>
      <c r="G137" s="364"/>
      <c r="H137" s="366"/>
      <c r="I137" s="366"/>
      <c r="J137" s="261" t="str">
        <f t="shared" si="26"/>
        <v/>
      </c>
      <c r="K137" s="261" t="str">
        <f t="shared" si="27"/>
        <v/>
      </c>
      <c r="L137" s="261" t="str">
        <f t="shared" si="28"/>
        <v/>
      </c>
      <c r="M137" s="261" t="str">
        <f t="shared" si="29"/>
        <v/>
      </c>
      <c r="N137" s="367" t="str">
        <f>IF(C137="","",VLOOKUP(J137,'2.賃金表'!$B$4:$D$47,3))</f>
        <v/>
      </c>
      <c r="O137" s="367" t="str">
        <f>IF($E137="","",INDEX('2.賃金表'!$G$4:$P$88,MATCH($F137,'2.賃金表'!$G$4:$G$88,0),MATCH($E137,'2.賃金表'!$G$4:$P$4,0)))</f>
        <v/>
      </c>
      <c r="P137" s="368"/>
      <c r="Q137" s="265" t="str">
        <f t="shared" ref="Q137:Q200" si="31">IF($E137="","",$N137+$O137+$P137)</f>
        <v/>
      </c>
      <c r="R137" s="367" t="str">
        <f>IF($G137="","",VLOOKUP($G137,'2.賃金表'!$R$4:$S$11,2,FALSE))</f>
        <v/>
      </c>
      <c r="S137" s="368"/>
      <c r="T137" s="368"/>
      <c r="U137" s="368"/>
      <c r="V137" s="265" t="str">
        <f t="shared" si="30"/>
        <v/>
      </c>
      <c r="W137" s="268" t="str">
        <f t="shared" ref="W137:W200" si="32">IF($E137="","",$Q137+$V137)</f>
        <v/>
      </c>
    </row>
    <row r="138" spans="1:23" x14ac:dyDescent="0.15">
      <c r="A138" s="18" t="str">
        <f t="shared" si="25"/>
        <v/>
      </c>
      <c r="B138" s="364"/>
      <c r="C138" s="364"/>
      <c r="D138" s="365"/>
      <c r="E138" s="365"/>
      <c r="F138" s="364"/>
      <c r="G138" s="364"/>
      <c r="H138" s="366"/>
      <c r="I138" s="366"/>
      <c r="J138" s="261" t="str">
        <f t="shared" si="26"/>
        <v/>
      </c>
      <c r="K138" s="261" t="str">
        <f t="shared" si="27"/>
        <v/>
      </c>
      <c r="L138" s="261" t="str">
        <f t="shared" si="28"/>
        <v/>
      </c>
      <c r="M138" s="261" t="str">
        <f t="shared" si="29"/>
        <v/>
      </c>
      <c r="N138" s="367" t="str">
        <f>IF(C138="","",VLOOKUP(J138,'2.賃金表'!$B$4:$D$47,3))</f>
        <v/>
      </c>
      <c r="O138" s="367" t="str">
        <f>IF($E138="","",INDEX('2.賃金表'!$G$4:$P$88,MATCH($F138,'2.賃金表'!$G$4:$G$88,0),MATCH($E138,'2.賃金表'!$G$4:$P$4,0)))</f>
        <v/>
      </c>
      <c r="P138" s="368"/>
      <c r="Q138" s="265" t="str">
        <f t="shared" si="31"/>
        <v/>
      </c>
      <c r="R138" s="367" t="str">
        <f>IF($G138="","",VLOOKUP($G138,'2.賃金表'!$R$4:$S$11,2,FALSE))</f>
        <v/>
      </c>
      <c r="S138" s="368"/>
      <c r="T138" s="368"/>
      <c r="U138" s="368"/>
      <c r="V138" s="265" t="str">
        <f t="shared" si="30"/>
        <v/>
      </c>
      <c r="W138" s="268" t="str">
        <f t="shared" si="32"/>
        <v/>
      </c>
    </row>
    <row r="139" spans="1:23" x14ac:dyDescent="0.15">
      <c r="A139" s="18" t="str">
        <f t="shared" si="25"/>
        <v/>
      </c>
      <c r="B139" s="364"/>
      <c r="C139" s="364"/>
      <c r="D139" s="365"/>
      <c r="E139" s="365"/>
      <c r="F139" s="364"/>
      <c r="G139" s="364"/>
      <c r="H139" s="366"/>
      <c r="I139" s="366"/>
      <c r="J139" s="261" t="str">
        <f t="shared" si="26"/>
        <v/>
      </c>
      <c r="K139" s="261" t="str">
        <f t="shared" si="27"/>
        <v/>
      </c>
      <c r="L139" s="261" t="str">
        <f t="shared" si="28"/>
        <v/>
      </c>
      <c r="M139" s="261" t="str">
        <f t="shared" si="29"/>
        <v/>
      </c>
      <c r="N139" s="367" t="str">
        <f>IF(C139="","",VLOOKUP(J139,'2.賃金表'!$B$4:$D$47,3))</f>
        <v/>
      </c>
      <c r="O139" s="367" t="str">
        <f>IF($E139="","",INDEX('2.賃金表'!$G$4:$P$88,MATCH($F139,'2.賃金表'!$G$4:$G$88,0),MATCH($E139,'2.賃金表'!$G$4:$P$4,0)))</f>
        <v/>
      </c>
      <c r="P139" s="368"/>
      <c r="Q139" s="265" t="str">
        <f t="shared" si="31"/>
        <v/>
      </c>
      <c r="R139" s="367" t="str">
        <f>IF($G139="","",VLOOKUP($G139,'2.賃金表'!$R$4:$S$11,2,FALSE))</f>
        <v/>
      </c>
      <c r="S139" s="368"/>
      <c r="T139" s="368"/>
      <c r="U139" s="368"/>
      <c r="V139" s="265" t="str">
        <f t="shared" si="30"/>
        <v/>
      </c>
      <c r="W139" s="268" t="str">
        <f t="shared" si="32"/>
        <v/>
      </c>
    </row>
    <row r="140" spans="1:23" x14ac:dyDescent="0.15">
      <c r="A140" s="18" t="str">
        <f t="shared" si="25"/>
        <v/>
      </c>
      <c r="B140" s="364"/>
      <c r="C140" s="364"/>
      <c r="D140" s="365"/>
      <c r="E140" s="365"/>
      <c r="F140" s="364"/>
      <c r="G140" s="364"/>
      <c r="H140" s="366"/>
      <c r="I140" s="366"/>
      <c r="J140" s="261" t="str">
        <f t="shared" si="26"/>
        <v/>
      </c>
      <c r="K140" s="261" t="str">
        <f t="shared" si="27"/>
        <v/>
      </c>
      <c r="L140" s="261" t="str">
        <f t="shared" si="28"/>
        <v/>
      </c>
      <c r="M140" s="261" t="str">
        <f t="shared" si="29"/>
        <v/>
      </c>
      <c r="N140" s="367" t="str">
        <f>IF(C140="","",VLOOKUP(J140,'2.賃金表'!$B$4:$D$47,3))</f>
        <v/>
      </c>
      <c r="O140" s="367" t="str">
        <f>IF($E140="","",INDEX('2.賃金表'!$G$4:$P$88,MATCH($F140,'2.賃金表'!$G$4:$G$88,0),MATCH($E140,'2.賃金表'!$G$4:$P$4,0)))</f>
        <v/>
      </c>
      <c r="P140" s="368"/>
      <c r="Q140" s="265" t="str">
        <f t="shared" si="31"/>
        <v/>
      </c>
      <c r="R140" s="367" t="str">
        <f>IF($G140="","",VLOOKUP($G140,'2.賃金表'!$R$4:$S$11,2,FALSE))</f>
        <v/>
      </c>
      <c r="S140" s="368"/>
      <c r="T140" s="368"/>
      <c r="U140" s="368"/>
      <c r="V140" s="265" t="str">
        <f t="shared" si="30"/>
        <v/>
      </c>
      <c r="W140" s="268" t="str">
        <f t="shared" si="32"/>
        <v/>
      </c>
    </row>
    <row r="141" spans="1:23" x14ac:dyDescent="0.15">
      <c r="A141" s="18" t="str">
        <f t="shared" si="25"/>
        <v/>
      </c>
      <c r="B141" s="364"/>
      <c r="C141" s="364"/>
      <c r="D141" s="365"/>
      <c r="E141" s="365"/>
      <c r="F141" s="364"/>
      <c r="G141" s="364"/>
      <c r="H141" s="366"/>
      <c r="I141" s="366"/>
      <c r="J141" s="261" t="str">
        <f t="shared" si="26"/>
        <v/>
      </c>
      <c r="K141" s="261" t="str">
        <f t="shared" si="27"/>
        <v/>
      </c>
      <c r="L141" s="261" t="str">
        <f t="shared" si="28"/>
        <v/>
      </c>
      <c r="M141" s="261" t="str">
        <f t="shared" si="29"/>
        <v/>
      </c>
      <c r="N141" s="367" t="str">
        <f>IF(C141="","",VLOOKUP(J141,'2.賃金表'!$B$4:$D$47,3))</f>
        <v/>
      </c>
      <c r="O141" s="367" t="str">
        <f>IF($E141="","",INDEX('2.賃金表'!$G$4:$P$88,MATCH($F141,'2.賃金表'!$G$4:$G$88,0),MATCH($E141,'2.賃金表'!$G$4:$P$4,0)))</f>
        <v/>
      </c>
      <c r="P141" s="368"/>
      <c r="Q141" s="265" t="str">
        <f t="shared" si="31"/>
        <v/>
      </c>
      <c r="R141" s="367" t="str">
        <f>IF($G141="","",VLOOKUP($G141,'2.賃金表'!$R$4:$S$11,2,FALSE))</f>
        <v/>
      </c>
      <c r="S141" s="368"/>
      <c r="T141" s="368"/>
      <c r="U141" s="368"/>
      <c r="V141" s="265" t="str">
        <f t="shared" si="30"/>
        <v/>
      </c>
      <c r="W141" s="268" t="str">
        <f t="shared" si="32"/>
        <v/>
      </c>
    </row>
    <row r="142" spans="1:23" x14ac:dyDescent="0.15">
      <c r="A142" s="18" t="str">
        <f t="shared" si="25"/>
        <v/>
      </c>
      <c r="B142" s="364"/>
      <c r="C142" s="364"/>
      <c r="D142" s="365"/>
      <c r="E142" s="365"/>
      <c r="F142" s="364"/>
      <c r="G142" s="364"/>
      <c r="H142" s="366"/>
      <c r="I142" s="366"/>
      <c r="J142" s="261" t="str">
        <f t="shared" si="26"/>
        <v/>
      </c>
      <c r="K142" s="261" t="str">
        <f t="shared" si="27"/>
        <v/>
      </c>
      <c r="L142" s="261" t="str">
        <f t="shared" si="28"/>
        <v/>
      </c>
      <c r="M142" s="261" t="str">
        <f t="shared" si="29"/>
        <v/>
      </c>
      <c r="N142" s="367" t="str">
        <f>IF(C142="","",VLOOKUP(J142,'2.賃金表'!$B$4:$D$47,3))</f>
        <v/>
      </c>
      <c r="O142" s="367" t="str">
        <f>IF($E142="","",INDEX('2.賃金表'!$G$4:$P$88,MATCH($F142,'2.賃金表'!$G$4:$G$88,0),MATCH($E142,'2.賃金表'!$G$4:$P$4,0)))</f>
        <v/>
      </c>
      <c r="P142" s="368"/>
      <c r="Q142" s="265" t="str">
        <f t="shared" si="31"/>
        <v/>
      </c>
      <c r="R142" s="367" t="str">
        <f>IF($G142="","",VLOOKUP($G142,'2.賃金表'!$R$4:$S$11,2,FALSE))</f>
        <v/>
      </c>
      <c r="S142" s="368"/>
      <c r="T142" s="368"/>
      <c r="U142" s="368"/>
      <c r="V142" s="265" t="str">
        <f t="shared" si="30"/>
        <v/>
      </c>
      <c r="W142" s="268" t="str">
        <f t="shared" si="32"/>
        <v/>
      </c>
    </row>
    <row r="143" spans="1:23" x14ac:dyDescent="0.15">
      <c r="A143" s="18" t="str">
        <f t="shared" si="25"/>
        <v/>
      </c>
      <c r="B143" s="364"/>
      <c r="C143" s="364"/>
      <c r="D143" s="365"/>
      <c r="E143" s="365"/>
      <c r="F143" s="364"/>
      <c r="G143" s="364"/>
      <c r="H143" s="366"/>
      <c r="I143" s="366"/>
      <c r="J143" s="261" t="str">
        <f t="shared" si="26"/>
        <v/>
      </c>
      <c r="K143" s="261" t="str">
        <f t="shared" si="27"/>
        <v/>
      </c>
      <c r="L143" s="261" t="str">
        <f t="shared" si="28"/>
        <v/>
      </c>
      <c r="M143" s="261" t="str">
        <f t="shared" si="29"/>
        <v/>
      </c>
      <c r="N143" s="367" t="str">
        <f>IF(C143="","",VLOOKUP(J143,'2.賃金表'!$B$4:$D$47,3))</f>
        <v/>
      </c>
      <c r="O143" s="367" t="str">
        <f>IF($E143="","",INDEX('2.賃金表'!$G$4:$P$88,MATCH($F143,'2.賃金表'!$G$4:$G$88,0),MATCH($E143,'2.賃金表'!$G$4:$P$4,0)))</f>
        <v/>
      </c>
      <c r="P143" s="368"/>
      <c r="Q143" s="265" t="str">
        <f t="shared" si="31"/>
        <v/>
      </c>
      <c r="R143" s="367" t="str">
        <f>IF($G143="","",VLOOKUP($G143,'2.賃金表'!$R$4:$S$11,2,FALSE))</f>
        <v/>
      </c>
      <c r="S143" s="368"/>
      <c r="T143" s="368"/>
      <c r="U143" s="368"/>
      <c r="V143" s="265" t="str">
        <f t="shared" si="30"/>
        <v/>
      </c>
      <c r="W143" s="268" t="str">
        <f t="shared" si="32"/>
        <v/>
      </c>
    </row>
    <row r="144" spans="1:23" x14ac:dyDescent="0.15">
      <c r="A144" s="18" t="str">
        <f t="shared" si="25"/>
        <v/>
      </c>
      <c r="B144" s="364"/>
      <c r="C144" s="364"/>
      <c r="D144" s="365"/>
      <c r="E144" s="365"/>
      <c r="F144" s="364"/>
      <c r="G144" s="364"/>
      <c r="H144" s="366"/>
      <c r="I144" s="366"/>
      <c r="J144" s="261" t="str">
        <f t="shared" si="26"/>
        <v/>
      </c>
      <c r="K144" s="261" t="str">
        <f t="shared" si="27"/>
        <v/>
      </c>
      <c r="L144" s="261" t="str">
        <f t="shared" si="28"/>
        <v/>
      </c>
      <c r="M144" s="261" t="str">
        <f t="shared" si="29"/>
        <v/>
      </c>
      <c r="N144" s="367" t="str">
        <f>IF(C144="","",VLOOKUP(J144,'2.賃金表'!$B$4:$D$47,3))</f>
        <v/>
      </c>
      <c r="O144" s="367" t="str">
        <f>IF($E144="","",INDEX('2.賃金表'!$G$4:$P$88,MATCH($F144,'2.賃金表'!$G$4:$G$88,0),MATCH($E144,'2.賃金表'!$G$4:$P$4,0)))</f>
        <v/>
      </c>
      <c r="P144" s="368"/>
      <c r="Q144" s="265" t="str">
        <f t="shared" si="31"/>
        <v/>
      </c>
      <c r="R144" s="367" t="str">
        <f>IF($G144="","",VLOOKUP($G144,'2.賃金表'!$R$4:$S$11,2,FALSE))</f>
        <v/>
      </c>
      <c r="S144" s="368"/>
      <c r="T144" s="368"/>
      <c r="U144" s="368"/>
      <c r="V144" s="265" t="str">
        <f t="shared" si="30"/>
        <v/>
      </c>
      <c r="W144" s="268" t="str">
        <f t="shared" si="32"/>
        <v/>
      </c>
    </row>
    <row r="145" spans="1:23" x14ac:dyDescent="0.15">
      <c r="A145" s="18" t="str">
        <f t="shared" si="25"/>
        <v/>
      </c>
      <c r="B145" s="364"/>
      <c r="C145" s="364"/>
      <c r="D145" s="365"/>
      <c r="E145" s="365"/>
      <c r="F145" s="364"/>
      <c r="G145" s="364"/>
      <c r="H145" s="366"/>
      <c r="I145" s="366"/>
      <c r="J145" s="261" t="str">
        <f t="shared" si="26"/>
        <v/>
      </c>
      <c r="K145" s="261" t="str">
        <f t="shared" si="27"/>
        <v/>
      </c>
      <c r="L145" s="261" t="str">
        <f t="shared" si="28"/>
        <v/>
      </c>
      <c r="M145" s="261" t="str">
        <f t="shared" si="29"/>
        <v/>
      </c>
      <c r="N145" s="367" t="str">
        <f>IF(C145="","",VLOOKUP(J145,'2.賃金表'!$B$4:$D$47,3))</f>
        <v/>
      </c>
      <c r="O145" s="367" t="str">
        <f>IF($E145="","",INDEX('2.賃金表'!$G$4:$P$88,MATCH($F145,'2.賃金表'!$G$4:$G$88,0),MATCH($E145,'2.賃金表'!$G$4:$P$4,0)))</f>
        <v/>
      </c>
      <c r="P145" s="368"/>
      <c r="Q145" s="265" t="str">
        <f t="shared" si="31"/>
        <v/>
      </c>
      <c r="R145" s="367" t="str">
        <f>IF($G145="","",VLOOKUP($G145,'2.賃金表'!$R$4:$S$11,2,FALSE))</f>
        <v/>
      </c>
      <c r="S145" s="368"/>
      <c r="T145" s="368"/>
      <c r="U145" s="368"/>
      <c r="V145" s="265" t="str">
        <f t="shared" si="30"/>
        <v/>
      </c>
      <c r="W145" s="268" t="str">
        <f t="shared" si="32"/>
        <v/>
      </c>
    </row>
    <row r="146" spans="1:23" x14ac:dyDescent="0.15">
      <c r="A146" s="18" t="str">
        <f t="shared" si="25"/>
        <v/>
      </c>
      <c r="B146" s="364"/>
      <c r="C146" s="364"/>
      <c r="D146" s="365"/>
      <c r="E146" s="365"/>
      <c r="F146" s="364"/>
      <c r="G146" s="364"/>
      <c r="H146" s="366"/>
      <c r="I146" s="366"/>
      <c r="J146" s="261" t="str">
        <f t="shared" si="26"/>
        <v/>
      </c>
      <c r="K146" s="261" t="str">
        <f t="shared" si="27"/>
        <v/>
      </c>
      <c r="L146" s="261" t="str">
        <f t="shared" si="28"/>
        <v/>
      </c>
      <c r="M146" s="261" t="str">
        <f t="shared" si="29"/>
        <v/>
      </c>
      <c r="N146" s="367" t="str">
        <f>IF(C146="","",VLOOKUP(J146,'2.賃金表'!$B$4:$D$47,3))</f>
        <v/>
      </c>
      <c r="O146" s="367" t="str">
        <f>IF($E146="","",INDEX('2.賃金表'!$G$4:$P$88,MATCH($F146,'2.賃金表'!$G$4:$G$88,0),MATCH($E146,'2.賃金表'!$G$4:$P$4,0)))</f>
        <v/>
      </c>
      <c r="P146" s="368"/>
      <c r="Q146" s="265" t="str">
        <f t="shared" si="31"/>
        <v/>
      </c>
      <c r="R146" s="367" t="str">
        <f>IF($G146="","",VLOOKUP($G146,'2.賃金表'!$R$4:$S$11,2,FALSE))</f>
        <v/>
      </c>
      <c r="S146" s="368"/>
      <c r="T146" s="368"/>
      <c r="U146" s="368"/>
      <c r="V146" s="265" t="str">
        <f t="shared" si="30"/>
        <v/>
      </c>
      <c r="W146" s="268" t="str">
        <f t="shared" si="32"/>
        <v/>
      </c>
    </row>
    <row r="147" spans="1:23" x14ac:dyDescent="0.15">
      <c r="A147" s="18" t="str">
        <f t="shared" si="25"/>
        <v/>
      </c>
      <c r="B147" s="364"/>
      <c r="C147" s="364"/>
      <c r="D147" s="365"/>
      <c r="E147" s="365"/>
      <c r="F147" s="364"/>
      <c r="G147" s="364"/>
      <c r="H147" s="366"/>
      <c r="I147" s="366"/>
      <c r="J147" s="261" t="str">
        <f t="shared" si="26"/>
        <v/>
      </c>
      <c r="K147" s="261" t="str">
        <f t="shared" si="27"/>
        <v/>
      </c>
      <c r="L147" s="261" t="str">
        <f t="shared" si="28"/>
        <v/>
      </c>
      <c r="M147" s="261" t="str">
        <f t="shared" si="29"/>
        <v/>
      </c>
      <c r="N147" s="367" t="str">
        <f>IF(C147="","",VLOOKUP(J147,'2.賃金表'!$B$4:$D$47,3))</f>
        <v/>
      </c>
      <c r="O147" s="367" t="str">
        <f>IF($E147="","",INDEX('2.賃金表'!$G$4:$P$88,MATCH($F147,'2.賃金表'!$G$4:$G$88,0),MATCH($E147,'2.賃金表'!$G$4:$P$4,0)))</f>
        <v/>
      </c>
      <c r="P147" s="368"/>
      <c r="Q147" s="265" t="str">
        <f t="shared" si="31"/>
        <v/>
      </c>
      <c r="R147" s="367" t="str">
        <f>IF($G147="","",VLOOKUP($G147,'2.賃金表'!$R$4:$S$11,2,FALSE))</f>
        <v/>
      </c>
      <c r="S147" s="368"/>
      <c r="T147" s="368"/>
      <c r="U147" s="368"/>
      <c r="V147" s="265" t="str">
        <f t="shared" si="30"/>
        <v/>
      </c>
      <c r="W147" s="268" t="str">
        <f t="shared" si="32"/>
        <v/>
      </c>
    </row>
    <row r="148" spans="1:23" x14ac:dyDescent="0.15">
      <c r="A148" s="18" t="str">
        <f t="shared" si="25"/>
        <v/>
      </c>
      <c r="B148" s="364"/>
      <c r="C148" s="364"/>
      <c r="D148" s="365"/>
      <c r="E148" s="365"/>
      <c r="F148" s="364"/>
      <c r="G148" s="364"/>
      <c r="H148" s="366"/>
      <c r="I148" s="366"/>
      <c r="J148" s="261" t="str">
        <f t="shared" si="26"/>
        <v/>
      </c>
      <c r="K148" s="261" t="str">
        <f t="shared" si="27"/>
        <v/>
      </c>
      <c r="L148" s="261" t="str">
        <f t="shared" si="28"/>
        <v/>
      </c>
      <c r="M148" s="261" t="str">
        <f t="shared" si="29"/>
        <v/>
      </c>
      <c r="N148" s="367" t="str">
        <f>IF(C148="","",VLOOKUP(J148,'2.賃金表'!$B$4:$D$47,3))</f>
        <v/>
      </c>
      <c r="O148" s="367" t="str">
        <f>IF($E148="","",INDEX('2.賃金表'!$G$4:$P$88,MATCH($F148,'2.賃金表'!$G$4:$G$88,0),MATCH($E148,'2.賃金表'!$G$4:$P$4,0)))</f>
        <v/>
      </c>
      <c r="P148" s="368"/>
      <c r="Q148" s="265" t="str">
        <f t="shared" si="31"/>
        <v/>
      </c>
      <c r="R148" s="367" t="str">
        <f>IF($G148="","",VLOOKUP($G148,'2.賃金表'!$R$4:$S$11,2,FALSE))</f>
        <v/>
      </c>
      <c r="S148" s="368"/>
      <c r="T148" s="368"/>
      <c r="U148" s="368"/>
      <c r="V148" s="265" t="str">
        <f t="shared" si="30"/>
        <v/>
      </c>
      <c r="W148" s="268" t="str">
        <f t="shared" si="32"/>
        <v/>
      </c>
    </row>
    <row r="149" spans="1:23" x14ac:dyDescent="0.15">
      <c r="A149" s="18" t="str">
        <f t="shared" si="25"/>
        <v/>
      </c>
      <c r="B149" s="364"/>
      <c r="C149" s="364"/>
      <c r="D149" s="365"/>
      <c r="E149" s="365"/>
      <c r="F149" s="364"/>
      <c r="G149" s="364"/>
      <c r="H149" s="366"/>
      <c r="I149" s="366"/>
      <c r="J149" s="261" t="str">
        <f t="shared" si="26"/>
        <v/>
      </c>
      <c r="K149" s="261" t="str">
        <f t="shared" si="27"/>
        <v/>
      </c>
      <c r="L149" s="261" t="str">
        <f t="shared" si="28"/>
        <v/>
      </c>
      <c r="M149" s="261" t="str">
        <f t="shared" si="29"/>
        <v/>
      </c>
      <c r="N149" s="367" t="str">
        <f>IF(C149="","",VLOOKUP(J149,'2.賃金表'!$B$4:$D$47,3))</f>
        <v/>
      </c>
      <c r="O149" s="367" t="str">
        <f>IF($E149="","",INDEX('2.賃金表'!$G$4:$P$88,MATCH($F149,'2.賃金表'!$G$4:$G$88,0),MATCH($E149,'2.賃金表'!$G$4:$P$4,0)))</f>
        <v/>
      </c>
      <c r="P149" s="368"/>
      <c r="Q149" s="265" t="str">
        <f t="shared" si="31"/>
        <v/>
      </c>
      <c r="R149" s="367" t="str">
        <f>IF($G149="","",VLOOKUP($G149,'2.賃金表'!$R$4:$S$11,2,FALSE))</f>
        <v/>
      </c>
      <c r="S149" s="368"/>
      <c r="T149" s="368"/>
      <c r="U149" s="368"/>
      <c r="V149" s="265" t="str">
        <f t="shared" si="30"/>
        <v/>
      </c>
      <c r="W149" s="268" t="str">
        <f t="shared" si="32"/>
        <v/>
      </c>
    </row>
    <row r="150" spans="1:23" x14ac:dyDescent="0.15">
      <c r="A150" s="18" t="str">
        <f t="shared" si="25"/>
        <v/>
      </c>
      <c r="B150" s="364"/>
      <c r="C150" s="364"/>
      <c r="D150" s="365"/>
      <c r="E150" s="365"/>
      <c r="F150" s="364"/>
      <c r="G150" s="364"/>
      <c r="H150" s="366"/>
      <c r="I150" s="366"/>
      <c r="J150" s="261" t="str">
        <f t="shared" si="26"/>
        <v/>
      </c>
      <c r="K150" s="261" t="str">
        <f t="shared" si="27"/>
        <v/>
      </c>
      <c r="L150" s="261" t="str">
        <f t="shared" si="28"/>
        <v/>
      </c>
      <c r="M150" s="261" t="str">
        <f t="shared" si="29"/>
        <v/>
      </c>
      <c r="N150" s="367" t="str">
        <f>IF(C150="","",VLOOKUP(J150,'2.賃金表'!$B$4:$D$47,3))</f>
        <v/>
      </c>
      <c r="O150" s="367" t="str">
        <f>IF($E150="","",INDEX('2.賃金表'!$G$4:$P$88,MATCH($F150,'2.賃金表'!$G$4:$G$88,0),MATCH($E150,'2.賃金表'!$G$4:$P$4,0)))</f>
        <v/>
      </c>
      <c r="P150" s="368"/>
      <c r="Q150" s="265" t="str">
        <f t="shared" si="31"/>
        <v/>
      </c>
      <c r="R150" s="367" t="str">
        <f>IF($G150="","",VLOOKUP($G150,'2.賃金表'!$R$4:$S$11,2,FALSE))</f>
        <v/>
      </c>
      <c r="S150" s="368"/>
      <c r="T150" s="368"/>
      <c r="U150" s="368"/>
      <c r="V150" s="265" t="str">
        <f t="shared" si="30"/>
        <v/>
      </c>
      <c r="W150" s="268" t="str">
        <f t="shared" si="32"/>
        <v/>
      </c>
    </row>
    <row r="151" spans="1:23" x14ac:dyDescent="0.15">
      <c r="A151" s="18" t="str">
        <f t="shared" si="25"/>
        <v/>
      </c>
      <c r="B151" s="364"/>
      <c r="C151" s="364"/>
      <c r="D151" s="365"/>
      <c r="E151" s="365"/>
      <c r="F151" s="364"/>
      <c r="G151" s="364"/>
      <c r="H151" s="366"/>
      <c r="I151" s="366"/>
      <c r="J151" s="261" t="str">
        <f t="shared" si="26"/>
        <v/>
      </c>
      <c r="K151" s="261" t="str">
        <f t="shared" si="27"/>
        <v/>
      </c>
      <c r="L151" s="261" t="str">
        <f t="shared" si="28"/>
        <v/>
      </c>
      <c r="M151" s="261" t="str">
        <f t="shared" si="29"/>
        <v/>
      </c>
      <c r="N151" s="367" t="str">
        <f>IF(C151="","",VLOOKUP(J151,'2.賃金表'!$B$4:$D$47,3))</f>
        <v/>
      </c>
      <c r="O151" s="367" t="str">
        <f>IF($E151="","",INDEX('2.賃金表'!$G$4:$P$88,MATCH($F151,'2.賃金表'!$G$4:$G$88,0),MATCH($E151,'2.賃金表'!$G$4:$P$4,0)))</f>
        <v/>
      </c>
      <c r="P151" s="368"/>
      <c r="Q151" s="265" t="str">
        <f t="shared" si="31"/>
        <v/>
      </c>
      <c r="R151" s="367" t="str">
        <f>IF($G151="","",VLOOKUP($G151,'2.賃金表'!$R$4:$S$11,2,FALSE))</f>
        <v/>
      </c>
      <c r="S151" s="368"/>
      <c r="T151" s="368"/>
      <c r="U151" s="368"/>
      <c r="V151" s="265" t="str">
        <f t="shared" si="30"/>
        <v/>
      </c>
      <c r="W151" s="268" t="str">
        <f t="shared" si="32"/>
        <v/>
      </c>
    </row>
    <row r="152" spans="1:23" x14ac:dyDescent="0.15">
      <c r="A152" s="18" t="str">
        <f t="shared" si="25"/>
        <v/>
      </c>
      <c r="B152" s="364"/>
      <c r="C152" s="364"/>
      <c r="D152" s="365"/>
      <c r="E152" s="365"/>
      <c r="F152" s="364"/>
      <c r="G152" s="364"/>
      <c r="H152" s="366"/>
      <c r="I152" s="366"/>
      <c r="J152" s="261" t="str">
        <f t="shared" si="26"/>
        <v/>
      </c>
      <c r="K152" s="261" t="str">
        <f t="shared" si="27"/>
        <v/>
      </c>
      <c r="L152" s="261" t="str">
        <f t="shared" si="28"/>
        <v/>
      </c>
      <c r="M152" s="261" t="str">
        <f t="shared" si="29"/>
        <v/>
      </c>
      <c r="N152" s="367" t="str">
        <f>IF(C152="","",VLOOKUP(J152,'2.賃金表'!$B$4:$D$47,3))</f>
        <v/>
      </c>
      <c r="O152" s="367" t="str">
        <f>IF($E152="","",INDEX('2.賃金表'!$G$4:$P$88,MATCH($F152,'2.賃金表'!$G$4:$G$88,0),MATCH($E152,'2.賃金表'!$G$4:$P$4,0)))</f>
        <v/>
      </c>
      <c r="P152" s="368"/>
      <c r="Q152" s="265" t="str">
        <f t="shared" si="31"/>
        <v/>
      </c>
      <c r="R152" s="367" t="str">
        <f>IF($G152="","",VLOOKUP($G152,'2.賃金表'!$R$4:$S$11,2,FALSE))</f>
        <v/>
      </c>
      <c r="S152" s="368"/>
      <c r="T152" s="368"/>
      <c r="U152" s="368"/>
      <c r="V152" s="265" t="str">
        <f t="shared" si="30"/>
        <v/>
      </c>
      <c r="W152" s="268" t="str">
        <f t="shared" si="32"/>
        <v/>
      </c>
    </row>
    <row r="153" spans="1:23" x14ac:dyDescent="0.15">
      <c r="A153" s="18" t="str">
        <f t="shared" si="25"/>
        <v/>
      </c>
      <c r="B153" s="364"/>
      <c r="C153" s="364"/>
      <c r="D153" s="365"/>
      <c r="E153" s="365"/>
      <c r="F153" s="364"/>
      <c r="G153" s="364"/>
      <c r="H153" s="366"/>
      <c r="I153" s="366"/>
      <c r="J153" s="261" t="str">
        <f t="shared" si="26"/>
        <v/>
      </c>
      <c r="K153" s="261" t="str">
        <f t="shared" si="27"/>
        <v/>
      </c>
      <c r="L153" s="261" t="str">
        <f t="shared" si="28"/>
        <v/>
      </c>
      <c r="M153" s="261" t="str">
        <f t="shared" si="29"/>
        <v/>
      </c>
      <c r="N153" s="367" t="str">
        <f>IF(C153="","",VLOOKUP(J153,'2.賃金表'!$B$4:$D$47,3))</f>
        <v/>
      </c>
      <c r="O153" s="367" t="str">
        <f>IF($E153="","",INDEX('2.賃金表'!$G$4:$P$88,MATCH($F153,'2.賃金表'!$G$4:$G$88,0),MATCH($E153,'2.賃金表'!$G$4:$P$4,0)))</f>
        <v/>
      </c>
      <c r="P153" s="368"/>
      <c r="Q153" s="265" t="str">
        <f t="shared" si="31"/>
        <v/>
      </c>
      <c r="R153" s="367" t="str">
        <f>IF($G153="","",VLOOKUP($G153,'2.賃金表'!$R$4:$S$11,2,FALSE))</f>
        <v/>
      </c>
      <c r="S153" s="368"/>
      <c r="T153" s="368"/>
      <c r="U153" s="368"/>
      <c r="V153" s="265" t="str">
        <f t="shared" si="30"/>
        <v/>
      </c>
      <c r="W153" s="268" t="str">
        <f t="shared" si="32"/>
        <v/>
      </c>
    </row>
    <row r="154" spans="1:23" x14ac:dyDescent="0.15">
      <c r="A154" s="18" t="str">
        <f t="shared" si="25"/>
        <v/>
      </c>
      <c r="B154" s="364"/>
      <c r="C154" s="364"/>
      <c r="D154" s="365"/>
      <c r="E154" s="365"/>
      <c r="F154" s="364"/>
      <c r="G154" s="364"/>
      <c r="H154" s="366"/>
      <c r="I154" s="366"/>
      <c r="J154" s="261" t="str">
        <f t="shared" si="26"/>
        <v/>
      </c>
      <c r="K154" s="261" t="str">
        <f t="shared" si="27"/>
        <v/>
      </c>
      <c r="L154" s="261" t="str">
        <f t="shared" si="28"/>
        <v/>
      </c>
      <c r="M154" s="261" t="str">
        <f t="shared" si="29"/>
        <v/>
      </c>
      <c r="N154" s="367" t="str">
        <f>IF(C154="","",VLOOKUP(J154,'2.賃金表'!$B$4:$D$47,3))</f>
        <v/>
      </c>
      <c r="O154" s="367" t="str">
        <f>IF($E154="","",INDEX('2.賃金表'!$G$4:$P$88,MATCH($F154,'2.賃金表'!$G$4:$G$88,0),MATCH($E154,'2.賃金表'!$G$4:$P$4,0)))</f>
        <v/>
      </c>
      <c r="P154" s="368"/>
      <c r="Q154" s="265" t="str">
        <f t="shared" si="31"/>
        <v/>
      </c>
      <c r="R154" s="367" t="str">
        <f>IF($G154="","",VLOOKUP($G154,'2.賃金表'!$R$4:$S$11,2,FALSE))</f>
        <v/>
      </c>
      <c r="S154" s="368"/>
      <c r="T154" s="368"/>
      <c r="U154" s="368"/>
      <c r="V154" s="265" t="str">
        <f t="shared" si="30"/>
        <v/>
      </c>
      <c r="W154" s="268" t="str">
        <f t="shared" si="32"/>
        <v/>
      </c>
    </row>
    <row r="155" spans="1:23" x14ac:dyDescent="0.15">
      <c r="A155" s="18" t="str">
        <f t="shared" si="25"/>
        <v/>
      </c>
      <c r="B155" s="364"/>
      <c r="C155" s="364"/>
      <c r="D155" s="365"/>
      <c r="E155" s="365"/>
      <c r="F155" s="364"/>
      <c r="G155" s="364"/>
      <c r="H155" s="366"/>
      <c r="I155" s="366"/>
      <c r="J155" s="261" t="str">
        <f t="shared" si="26"/>
        <v/>
      </c>
      <c r="K155" s="261" t="str">
        <f t="shared" si="27"/>
        <v/>
      </c>
      <c r="L155" s="261" t="str">
        <f t="shared" si="28"/>
        <v/>
      </c>
      <c r="M155" s="261" t="str">
        <f t="shared" si="29"/>
        <v/>
      </c>
      <c r="N155" s="367" t="str">
        <f>IF(C155="","",VLOOKUP(J155,'2.賃金表'!$B$4:$D$47,3))</f>
        <v/>
      </c>
      <c r="O155" s="367" t="str">
        <f>IF($E155="","",INDEX('2.賃金表'!$G$4:$P$88,MATCH($F155,'2.賃金表'!$G$4:$G$88,0),MATCH($E155,'2.賃金表'!$G$4:$P$4,0)))</f>
        <v/>
      </c>
      <c r="P155" s="368"/>
      <c r="Q155" s="265" t="str">
        <f t="shared" si="31"/>
        <v/>
      </c>
      <c r="R155" s="367" t="str">
        <f>IF($G155="","",VLOOKUP($G155,'2.賃金表'!$R$4:$S$11,2,FALSE))</f>
        <v/>
      </c>
      <c r="S155" s="368"/>
      <c r="T155" s="368"/>
      <c r="U155" s="368"/>
      <c r="V155" s="265" t="str">
        <f t="shared" si="30"/>
        <v/>
      </c>
      <c r="W155" s="268" t="str">
        <f t="shared" si="32"/>
        <v/>
      </c>
    </row>
    <row r="156" spans="1:23" x14ac:dyDescent="0.15">
      <c r="A156" s="18" t="str">
        <f t="shared" si="25"/>
        <v/>
      </c>
      <c r="B156" s="364"/>
      <c r="C156" s="364"/>
      <c r="D156" s="365"/>
      <c r="E156" s="365"/>
      <c r="F156" s="364"/>
      <c r="G156" s="364"/>
      <c r="H156" s="366"/>
      <c r="I156" s="366"/>
      <c r="J156" s="261" t="str">
        <f t="shared" si="26"/>
        <v/>
      </c>
      <c r="K156" s="261" t="str">
        <f t="shared" si="27"/>
        <v/>
      </c>
      <c r="L156" s="261" t="str">
        <f t="shared" si="28"/>
        <v/>
      </c>
      <c r="M156" s="261" t="str">
        <f t="shared" si="29"/>
        <v/>
      </c>
      <c r="N156" s="367" t="str">
        <f>IF(C156="","",VLOOKUP(J156,'2.賃金表'!$B$4:$D$47,3))</f>
        <v/>
      </c>
      <c r="O156" s="367" t="str">
        <f>IF($E156="","",INDEX('2.賃金表'!$G$4:$P$88,MATCH($F156,'2.賃金表'!$G$4:$G$88,0),MATCH($E156,'2.賃金表'!$G$4:$P$4,0)))</f>
        <v/>
      </c>
      <c r="P156" s="368"/>
      <c r="Q156" s="265" t="str">
        <f t="shared" si="31"/>
        <v/>
      </c>
      <c r="R156" s="367" t="str">
        <f>IF($G156="","",VLOOKUP($G156,'2.賃金表'!$R$4:$S$11,2,FALSE))</f>
        <v/>
      </c>
      <c r="S156" s="368"/>
      <c r="T156" s="368"/>
      <c r="U156" s="368"/>
      <c r="V156" s="265" t="str">
        <f t="shared" si="30"/>
        <v/>
      </c>
      <c r="W156" s="268" t="str">
        <f t="shared" si="32"/>
        <v/>
      </c>
    </row>
    <row r="157" spans="1:23" x14ac:dyDescent="0.15">
      <c r="A157" s="18" t="str">
        <f t="shared" si="25"/>
        <v/>
      </c>
      <c r="B157" s="364"/>
      <c r="C157" s="364"/>
      <c r="D157" s="365"/>
      <c r="E157" s="365"/>
      <c r="F157" s="364"/>
      <c r="G157" s="364"/>
      <c r="H157" s="366"/>
      <c r="I157" s="366"/>
      <c r="J157" s="261" t="str">
        <f t="shared" si="26"/>
        <v/>
      </c>
      <c r="K157" s="261" t="str">
        <f t="shared" si="27"/>
        <v/>
      </c>
      <c r="L157" s="261" t="str">
        <f t="shared" si="28"/>
        <v/>
      </c>
      <c r="M157" s="261" t="str">
        <f t="shared" si="29"/>
        <v/>
      </c>
      <c r="N157" s="367" t="str">
        <f>IF(C157="","",VLOOKUP(J157,'2.賃金表'!$B$4:$D$47,3))</f>
        <v/>
      </c>
      <c r="O157" s="367" t="str">
        <f>IF($E157="","",INDEX('2.賃金表'!$G$4:$P$88,MATCH($F157,'2.賃金表'!$G$4:$G$88,0),MATCH($E157,'2.賃金表'!$G$4:$P$4,0)))</f>
        <v/>
      </c>
      <c r="P157" s="368"/>
      <c r="Q157" s="265" t="str">
        <f t="shared" si="31"/>
        <v/>
      </c>
      <c r="R157" s="367" t="str">
        <f>IF($G157="","",VLOOKUP($G157,'2.賃金表'!$R$4:$S$11,2,FALSE))</f>
        <v/>
      </c>
      <c r="S157" s="368"/>
      <c r="T157" s="368"/>
      <c r="U157" s="368"/>
      <c r="V157" s="265" t="str">
        <f t="shared" si="30"/>
        <v/>
      </c>
      <c r="W157" s="268" t="str">
        <f t="shared" si="32"/>
        <v/>
      </c>
    </row>
    <row r="158" spans="1:23" x14ac:dyDescent="0.15">
      <c r="A158" s="18" t="str">
        <f t="shared" si="25"/>
        <v/>
      </c>
      <c r="B158" s="364"/>
      <c r="C158" s="364"/>
      <c r="D158" s="365"/>
      <c r="E158" s="365"/>
      <c r="F158" s="364"/>
      <c r="G158" s="364"/>
      <c r="H158" s="366"/>
      <c r="I158" s="366"/>
      <c r="J158" s="261" t="str">
        <f t="shared" si="26"/>
        <v/>
      </c>
      <c r="K158" s="261" t="str">
        <f t="shared" si="27"/>
        <v/>
      </c>
      <c r="L158" s="261" t="str">
        <f t="shared" si="28"/>
        <v/>
      </c>
      <c r="M158" s="261" t="str">
        <f t="shared" si="29"/>
        <v/>
      </c>
      <c r="N158" s="367" t="str">
        <f>IF(C158="","",VLOOKUP(J158,'2.賃金表'!$B$4:$D$47,3))</f>
        <v/>
      </c>
      <c r="O158" s="367" t="str">
        <f>IF($E158="","",INDEX('2.賃金表'!$G$4:$P$88,MATCH($F158,'2.賃金表'!$G$4:$G$88,0),MATCH($E158,'2.賃金表'!$G$4:$P$4,0)))</f>
        <v/>
      </c>
      <c r="P158" s="368"/>
      <c r="Q158" s="265" t="str">
        <f t="shared" si="31"/>
        <v/>
      </c>
      <c r="R158" s="367" t="str">
        <f>IF($G158="","",VLOOKUP($G158,'2.賃金表'!$R$4:$S$11,2,FALSE))</f>
        <v/>
      </c>
      <c r="S158" s="368"/>
      <c r="T158" s="368"/>
      <c r="U158" s="368"/>
      <c r="V158" s="265" t="str">
        <f t="shared" si="30"/>
        <v/>
      </c>
      <c r="W158" s="268" t="str">
        <f t="shared" si="32"/>
        <v/>
      </c>
    </row>
    <row r="159" spans="1:23" x14ac:dyDescent="0.15">
      <c r="A159" s="18" t="str">
        <f t="shared" si="25"/>
        <v/>
      </c>
      <c r="B159" s="364"/>
      <c r="C159" s="364"/>
      <c r="D159" s="365"/>
      <c r="E159" s="365"/>
      <c r="F159" s="364"/>
      <c r="G159" s="364"/>
      <c r="H159" s="366"/>
      <c r="I159" s="366"/>
      <c r="J159" s="261" t="str">
        <f t="shared" si="26"/>
        <v/>
      </c>
      <c r="K159" s="261" t="str">
        <f t="shared" si="27"/>
        <v/>
      </c>
      <c r="L159" s="261" t="str">
        <f t="shared" si="28"/>
        <v/>
      </c>
      <c r="M159" s="261" t="str">
        <f t="shared" si="29"/>
        <v/>
      </c>
      <c r="N159" s="367" t="str">
        <f>IF(C159="","",VLOOKUP(J159,'2.賃金表'!$B$4:$D$47,3))</f>
        <v/>
      </c>
      <c r="O159" s="367" t="str">
        <f>IF($E159="","",INDEX('2.賃金表'!$G$4:$P$88,MATCH($F159,'2.賃金表'!$G$4:$G$88,0),MATCH($E159,'2.賃金表'!$G$4:$P$4,0)))</f>
        <v/>
      </c>
      <c r="P159" s="368"/>
      <c r="Q159" s="265" t="str">
        <f t="shared" si="31"/>
        <v/>
      </c>
      <c r="R159" s="367" t="str">
        <f>IF($G159="","",VLOOKUP($G159,'2.賃金表'!$R$4:$S$11,2,FALSE))</f>
        <v/>
      </c>
      <c r="S159" s="368"/>
      <c r="T159" s="368"/>
      <c r="U159" s="368"/>
      <c r="V159" s="265" t="str">
        <f t="shared" si="30"/>
        <v/>
      </c>
      <c r="W159" s="268" t="str">
        <f t="shared" si="32"/>
        <v/>
      </c>
    </row>
    <row r="160" spans="1:23" x14ac:dyDescent="0.15">
      <c r="A160" s="18" t="str">
        <f t="shared" si="25"/>
        <v/>
      </c>
      <c r="B160" s="364"/>
      <c r="C160" s="364"/>
      <c r="D160" s="365"/>
      <c r="E160" s="365"/>
      <c r="F160" s="364"/>
      <c r="G160" s="364"/>
      <c r="H160" s="366"/>
      <c r="I160" s="366"/>
      <c r="J160" s="261" t="str">
        <f t="shared" si="26"/>
        <v/>
      </c>
      <c r="K160" s="261" t="str">
        <f t="shared" si="27"/>
        <v/>
      </c>
      <c r="L160" s="261" t="str">
        <f t="shared" si="28"/>
        <v/>
      </c>
      <c r="M160" s="261" t="str">
        <f t="shared" si="29"/>
        <v/>
      </c>
      <c r="N160" s="367" t="str">
        <f>IF(C160="","",VLOOKUP(J160,'2.賃金表'!$B$4:$D$47,3))</f>
        <v/>
      </c>
      <c r="O160" s="367" t="str">
        <f>IF($E160="","",INDEX('2.賃金表'!$G$4:$P$88,MATCH($F160,'2.賃金表'!$G$4:$G$88,0),MATCH($E160,'2.賃金表'!$G$4:$P$4,0)))</f>
        <v/>
      </c>
      <c r="P160" s="368"/>
      <c r="Q160" s="265" t="str">
        <f t="shared" si="31"/>
        <v/>
      </c>
      <c r="R160" s="367" t="str">
        <f>IF($G160="","",VLOOKUP($G160,'2.賃金表'!$R$4:$S$11,2,FALSE))</f>
        <v/>
      </c>
      <c r="S160" s="368"/>
      <c r="T160" s="368"/>
      <c r="U160" s="368"/>
      <c r="V160" s="265" t="str">
        <f t="shared" si="30"/>
        <v/>
      </c>
      <c r="W160" s="268" t="str">
        <f t="shared" si="32"/>
        <v/>
      </c>
    </row>
    <row r="161" spans="1:23" x14ac:dyDescent="0.15">
      <c r="A161" s="18" t="str">
        <f t="shared" si="25"/>
        <v/>
      </c>
      <c r="B161" s="364"/>
      <c r="C161" s="364"/>
      <c r="D161" s="365"/>
      <c r="E161" s="365"/>
      <c r="F161" s="364"/>
      <c r="G161" s="364"/>
      <c r="H161" s="366"/>
      <c r="I161" s="366"/>
      <c r="J161" s="261" t="str">
        <f t="shared" si="26"/>
        <v/>
      </c>
      <c r="K161" s="261" t="str">
        <f t="shared" si="27"/>
        <v/>
      </c>
      <c r="L161" s="261" t="str">
        <f t="shared" si="28"/>
        <v/>
      </c>
      <c r="M161" s="261" t="str">
        <f t="shared" si="29"/>
        <v/>
      </c>
      <c r="N161" s="367" t="str">
        <f>IF(C161="","",VLOOKUP(J161,'2.賃金表'!$B$4:$D$47,3))</f>
        <v/>
      </c>
      <c r="O161" s="367" t="str">
        <f>IF($E161="","",INDEX('2.賃金表'!$G$4:$P$88,MATCH($F161,'2.賃金表'!$G$4:$G$88,0),MATCH($E161,'2.賃金表'!$G$4:$P$4,0)))</f>
        <v/>
      </c>
      <c r="P161" s="368"/>
      <c r="Q161" s="265" t="str">
        <f t="shared" si="31"/>
        <v/>
      </c>
      <c r="R161" s="367" t="str">
        <f>IF($G161="","",VLOOKUP($G161,'2.賃金表'!$R$4:$S$11,2,FALSE))</f>
        <v/>
      </c>
      <c r="S161" s="368"/>
      <c r="T161" s="368"/>
      <c r="U161" s="368"/>
      <c r="V161" s="265" t="str">
        <f t="shared" si="30"/>
        <v/>
      </c>
      <c r="W161" s="268" t="str">
        <f t="shared" si="32"/>
        <v/>
      </c>
    </row>
    <row r="162" spans="1:23" x14ac:dyDescent="0.15">
      <c r="A162" s="18" t="str">
        <f t="shared" si="25"/>
        <v/>
      </c>
      <c r="B162" s="364"/>
      <c r="C162" s="364"/>
      <c r="D162" s="365"/>
      <c r="E162" s="365"/>
      <c r="F162" s="364"/>
      <c r="G162" s="364"/>
      <c r="H162" s="366"/>
      <c r="I162" s="366"/>
      <c r="J162" s="261" t="str">
        <f t="shared" si="26"/>
        <v/>
      </c>
      <c r="K162" s="261" t="str">
        <f t="shared" si="27"/>
        <v/>
      </c>
      <c r="L162" s="261" t="str">
        <f t="shared" si="28"/>
        <v/>
      </c>
      <c r="M162" s="261" t="str">
        <f t="shared" si="29"/>
        <v/>
      </c>
      <c r="N162" s="367" t="str">
        <f>IF(C162="","",VLOOKUP(J162,'2.賃金表'!$B$4:$D$47,3))</f>
        <v/>
      </c>
      <c r="O162" s="367" t="str">
        <f>IF($E162="","",INDEX('2.賃金表'!$G$4:$P$88,MATCH($F162,'2.賃金表'!$G$4:$G$88,0),MATCH($E162,'2.賃金表'!$G$4:$P$4,0)))</f>
        <v/>
      </c>
      <c r="P162" s="368"/>
      <c r="Q162" s="265" t="str">
        <f t="shared" si="31"/>
        <v/>
      </c>
      <c r="R162" s="367" t="str">
        <f>IF($G162="","",VLOOKUP($G162,'2.賃金表'!$R$4:$S$11,2,FALSE))</f>
        <v/>
      </c>
      <c r="S162" s="368"/>
      <c r="T162" s="368"/>
      <c r="U162" s="368"/>
      <c r="V162" s="265" t="str">
        <f t="shared" si="30"/>
        <v/>
      </c>
      <c r="W162" s="268" t="str">
        <f t="shared" si="32"/>
        <v/>
      </c>
    </row>
    <row r="163" spans="1:23" x14ac:dyDescent="0.15">
      <c r="A163" s="18" t="str">
        <f t="shared" si="25"/>
        <v/>
      </c>
      <c r="B163" s="364"/>
      <c r="C163" s="364"/>
      <c r="D163" s="365"/>
      <c r="E163" s="365"/>
      <c r="F163" s="364"/>
      <c r="G163" s="364"/>
      <c r="H163" s="366"/>
      <c r="I163" s="366"/>
      <c r="J163" s="261" t="str">
        <f t="shared" si="26"/>
        <v/>
      </c>
      <c r="K163" s="261" t="str">
        <f t="shared" si="27"/>
        <v/>
      </c>
      <c r="L163" s="261" t="str">
        <f t="shared" si="28"/>
        <v/>
      </c>
      <c r="M163" s="261" t="str">
        <f t="shared" si="29"/>
        <v/>
      </c>
      <c r="N163" s="367" t="str">
        <f>IF(C163="","",VLOOKUP(J163,'2.賃金表'!$B$4:$D$47,3))</f>
        <v/>
      </c>
      <c r="O163" s="367" t="str">
        <f>IF($E163="","",INDEX('2.賃金表'!$G$4:$P$88,MATCH($F163,'2.賃金表'!$G$4:$G$88,0),MATCH($E163,'2.賃金表'!$G$4:$P$4,0)))</f>
        <v/>
      </c>
      <c r="P163" s="368"/>
      <c r="Q163" s="265" t="str">
        <f t="shared" si="31"/>
        <v/>
      </c>
      <c r="R163" s="367" t="str">
        <f>IF($G163="","",VLOOKUP($G163,'2.賃金表'!$R$4:$S$11,2,FALSE))</f>
        <v/>
      </c>
      <c r="S163" s="368"/>
      <c r="T163" s="368"/>
      <c r="U163" s="368"/>
      <c r="V163" s="265" t="str">
        <f t="shared" si="30"/>
        <v/>
      </c>
      <c r="W163" s="268" t="str">
        <f t="shared" si="32"/>
        <v/>
      </c>
    </row>
    <row r="164" spans="1:23" x14ac:dyDescent="0.15">
      <c r="A164" s="18" t="str">
        <f t="shared" si="25"/>
        <v/>
      </c>
      <c r="B164" s="364"/>
      <c r="C164" s="364"/>
      <c r="D164" s="365"/>
      <c r="E164" s="365"/>
      <c r="F164" s="364"/>
      <c r="G164" s="364"/>
      <c r="H164" s="366"/>
      <c r="I164" s="366"/>
      <c r="J164" s="261" t="str">
        <f t="shared" si="26"/>
        <v/>
      </c>
      <c r="K164" s="261" t="str">
        <f t="shared" si="27"/>
        <v/>
      </c>
      <c r="L164" s="261" t="str">
        <f t="shared" si="28"/>
        <v/>
      </c>
      <c r="M164" s="261" t="str">
        <f t="shared" si="29"/>
        <v/>
      </c>
      <c r="N164" s="367" t="str">
        <f>IF(C164="","",VLOOKUP(J164,'2.賃金表'!$B$4:$D$47,3))</f>
        <v/>
      </c>
      <c r="O164" s="367" t="str">
        <f>IF($E164="","",INDEX('2.賃金表'!$G$4:$P$88,MATCH($F164,'2.賃金表'!$G$4:$G$88,0),MATCH($E164,'2.賃金表'!$G$4:$P$4,0)))</f>
        <v/>
      </c>
      <c r="P164" s="368"/>
      <c r="Q164" s="265" t="str">
        <f t="shared" si="31"/>
        <v/>
      </c>
      <c r="R164" s="367" t="str">
        <f>IF($G164="","",VLOOKUP($G164,'2.賃金表'!$R$4:$S$11,2,FALSE))</f>
        <v/>
      </c>
      <c r="S164" s="368"/>
      <c r="T164" s="368"/>
      <c r="U164" s="368"/>
      <c r="V164" s="265" t="str">
        <f t="shared" si="30"/>
        <v/>
      </c>
      <c r="W164" s="268" t="str">
        <f t="shared" si="32"/>
        <v/>
      </c>
    </row>
    <row r="165" spans="1:23" x14ac:dyDescent="0.15">
      <c r="A165" s="18" t="str">
        <f t="shared" si="25"/>
        <v/>
      </c>
      <c r="B165" s="364"/>
      <c r="C165" s="364"/>
      <c r="D165" s="365"/>
      <c r="E165" s="365"/>
      <c r="F165" s="364"/>
      <c r="G165" s="364"/>
      <c r="H165" s="366"/>
      <c r="I165" s="366"/>
      <c r="J165" s="261" t="str">
        <f t="shared" si="26"/>
        <v/>
      </c>
      <c r="K165" s="261" t="str">
        <f t="shared" si="27"/>
        <v/>
      </c>
      <c r="L165" s="261" t="str">
        <f t="shared" si="28"/>
        <v/>
      </c>
      <c r="M165" s="261" t="str">
        <f t="shared" si="29"/>
        <v/>
      </c>
      <c r="N165" s="367" t="str">
        <f>IF(C165="","",VLOOKUP(J165,'2.賃金表'!$B$4:$D$47,3))</f>
        <v/>
      </c>
      <c r="O165" s="367" t="str">
        <f>IF($E165="","",INDEX('2.賃金表'!$G$4:$P$88,MATCH($F165,'2.賃金表'!$G$4:$G$88,0),MATCH($E165,'2.賃金表'!$G$4:$P$4,0)))</f>
        <v/>
      </c>
      <c r="P165" s="368"/>
      <c r="Q165" s="265" t="str">
        <f t="shared" si="31"/>
        <v/>
      </c>
      <c r="R165" s="367" t="str">
        <f>IF($G165="","",VLOOKUP($G165,'2.賃金表'!$R$4:$S$11,2,FALSE))</f>
        <v/>
      </c>
      <c r="S165" s="368"/>
      <c r="T165" s="368"/>
      <c r="U165" s="368"/>
      <c r="V165" s="265" t="str">
        <f t="shared" si="30"/>
        <v/>
      </c>
      <c r="W165" s="268" t="str">
        <f t="shared" si="32"/>
        <v/>
      </c>
    </row>
    <row r="166" spans="1:23" x14ac:dyDescent="0.15">
      <c r="A166" s="18" t="str">
        <f t="shared" si="25"/>
        <v/>
      </c>
      <c r="B166" s="364"/>
      <c r="C166" s="364"/>
      <c r="D166" s="365"/>
      <c r="E166" s="365"/>
      <c r="F166" s="364"/>
      <c r="G166" s="364"/>
      <c r="H166" s="366"/>
      <c r="I166" s="366"/>
      <c r="J166" s="261" t="str">
        <f t="shared" si="26"/>
        <v/>
      </c>
      <c r="K166" s="261" t="str">
        <f t="shared" si="27"/>
        <v/>
      </c>
      <c r="L166" s="261" t="str">
        <f t="shared" si="28"/>
        <v/>
      </c>
      <c r="M166" s="261" t="str">
        <f t="shared" si="29"/>
        <v/>
      </c>
      <c r="N166" s="367" t="str">
        <f>IF(C166="","",VLOOKUP(J166,'2.賃金表'!$B$4:$D$47,3))</f>
        <v/>
      </c>
      <c r="O166" s="367" t="str">
        <f>IF($E166="","",INDEX('2.賃金表'!$G$4:$P$88,MATCH($F166,'2.賃金表'!$G$4:$G$88,0),MATCH($E166,'2.賃金表'!$G$4:$P$4,0)))</f>
        <v/>
      </c>
      <c r="P166" s="368"/>
      <c r="Q166" s="265" t="str">
        <f t="shared" si="31"/>
        <v/>
      </c>
      <c r="R166" s="367" t="str">
        <f>IF($G166="","",VLOOKUP($G166,'2.賃金表'!$R$4:$S$11,2,FALSE))</f>
        <v/>
      </c>
      <c r="S166" s="368"/>
      <c r="T166" s="368"/>
      <c r="U166" s="368"/>
      <c r="V166" s="265" t="str">
        <f t="shared" si="30"/>
        <v/>
      </c>
      <c r="W166" s="268" t="str">
        <f t="shared" si="32"/>
        <v/>
      </c>
    </row>
    <row r="167" spans="1:23" x14ac:dyDescent="0.15">
      <c r="A167" s="18" t="str">
        <f t="shared" si="25"/>
        <v/>
      </c>
      <c r="B167" s="364"/>
      <c r="C167" s="364"/>
      <c r="D167" s="365"/>
      <c r="E167" s="365"/>
      <c r="F167" s="364"/>
      <c r="G167" s="364"/>
      <c r="H167" s="366"/>
      <c r="I167" s="366"/>
      <c r="J167" s="261" t="str">
        <f t="shared" si="26"/>
        <v/>
      </c>
      <c r="K167" s="261" t="str">
        <f t="shared" si="27"/>
        <v/>
      </c>
      <c r="L167" s="261" t="str">
        <f t="shared" si="28"/>
        <v/>
      </c>
      <c r="M167" s="261" t="str">
        <f t="shared" si="29"/>
        <v/>
      </c>
      <c r="N167" s="367" t="str">
        <f>IF(C167="","",VLOOKUP(J167,'2.賃金表'!$B$4:$D$47,3))</f>
        <v/>
      </c>
      <c r="O167" s="367" t="str">
        <f>IF($E167="","",INDEX('2.賃金表'!$G$4:$P$88,MATCH($F167,'2.賃金表'!$G$4:$G$88,0),MATCH($E167,'2.賃金表'!$G$4:$P$4,0)))</f>
        <v/>
      </c>
      <c r="P167" s="368"/>
      <c r="Q167" s="265" t="str">
        <f t="shared" si="31"/>
        <v/>
      </c>
      <c r="R167" s="367" t="str">
        <f>IF($G167="","",VLOOKUP($G167,'2.賃金表'!$R$4:$S$11,2,FALSE))</f>
        <v/>
      </c>
      <c r="S167" s="368"/>
      <c r="T167" s="368"/>
      <c r="U167" s="368"/>
      <c r="V167" s="265" t="str">
        <f t="shared" si="30"/>
        <v/>
      </c>
      <c r="W167" s="268" t="str">
        <f t="shared" si="32"/>
        <v/>
      </c>
    </row>
    <row r="168" spans="1:23" x14ac:dyDescent="0.15">
      <c r="A168" s="18" t="str">
        <f t="shared" si="25"/>
        <v/>
      </c>
      <c r="B168" s="364"/>
      <c r="C168" s="364"/>
      <c r="D168" s="365"/>
      <c r="E168" s="365"/>
      <c r="F168" s="364"/>
      <c r="G168" s="364"/>
      <c r="H168" s="366"/>
      <c r="I168" s="366"/>
      <c r="J168" s="261" t="str">
        <f t="shared" si="26"/>
        <v/>
      </c>
      <c r="K168" s="261" t="str">
        <f t="shared" si="27"/>
        <v/>
      </c>
      <c r="L168" s="261" t="str">
        <f t="shared" si="28"/>
        <v/>
      </c>
      <c r="M168" s="261" t="str">
        <f t="shared" si="29"/>
        <v/>
      </c>
      <c r="N168" s="367" t="str">
        <f>IF(C168="","",VLOOKUP(J168,'2.賃金表'!$B$4:$D$47,3))</f>
        <v/>
      </c>
      <c r="O168" s="367" t="str">
        <f>IF($E168="","",INDEX('2.賃金表'!$G$4:$P$88,MATCH($F168,'2.賃金表'!$G$4:$G$88,0),MATCH($E168,'2.賃金表'!$G$4:$P$4,0)))</f>
        <v/>
      </c>
      <c r="P168" s="368"/>
      <c r="Q168" s="265" t="str">
        <f t="shared" si="31"/>
        <v/>
      </c>
      <c r="R168" s="367" t="str">
        <f>IF($G168="","",VLOOKUP($G168,'2.賃金表'!$R$4:$S$11,2,FALSE))</f>
        <v/>
      </c>
      <c r="S168" s="368"/>
      <c r="T168" s="368"/>
      <c r="U168" s="368"/>
      <c r="V168" s="265" t="str">
        <f t="shared" si="30"/>
        <v/>
      </c>
      <c r="W168" s="268" t="str">
        <f t="shared" si="32"/>
        <v/>
      </c>
    </row>
    <row r="169" spans="1:23" x14ac:dyDescent="0.15">
      <c r="A169" s="18" t="str">
        <f t="shared" si="25"/>
        <v/>
      </c>
      <c r="B169" s="364"/>
      <c r="C169" s="364"/>
      <c r="D169" s="365"/>
      <c r="E169" s="365"/>
      <c r="F169" s="364"/>
      <c r="G169" s="364"/>
      <c r="H169" s="366"/>
      <c r="I169" s="366"/>
      <c r="J169" s="261" t="str">
        <f t="shared" si="26"/>
        <v/>
      </c>
      <c r="K169" s="261" t="str">
        <f t="shared" si="27"/>
        <v/>
      </c>
      <c r="L169" s="261" t="str">
        <f t="shared" si="28"/>
        <v/>
      </c>
      <c r="M169" s="261" t="str">
        <f t="shared" si="29"/>
        <v/>
      </c>
      <c r="N169" s="367" t="str">
        <f>IF(C169="","",VLOOKUP(J169,'2.賃金表'!$B$4:$D$47,3))</f>
        <v/>
      </c>
      <c r="O169" s="367" t="str">
        <f>IF($E169="","",INDEX('2.賃金表'!$G$4:$P$88,MATCH($F169,'2.賃金表'!$G$4:$G$88,0),MATCH($E169,'2.賃金表'!$G$4:$P$4,0)))</f>
        <v/>
      </c>
      <c r="P169" s="368"/>
      <c r="Q169" s="265" t="str">
        <f t="shared" si="31"/>
        <v/>
      </c>
      <c r="R169" s="367" t="str">
        <f>IF($G169="","",VLOOKUP($G169,'2.賃金表'!$R$4:$S$11,2,FALSE))</f>
        <v/>
      </c>
      <c r="S169" s="368"/>
      <c r="T169" s="368"/>
      <c r="U169" s="368"/>
      <c r="V169" s="265" t="str">
        <f t="shared" si="30"/>
        <v/>
      </c>
      <c r="W169" s="268" t="str">
        <f t="shared" si="32"/>
        <v/>
      </c>
    </row>
    <row r="170" spans="1:23" x14ac:dyDescent="0.15">
      <c r="A170" s="18" t="str">
        <f t="shared" si="25"/>
        <v/>
      </c>
      <c r="B170" s="364"/>
      <c r="C170" s="364"/>
      <c r="D170" s="365"/>
      <c r="E170" s="365"/>
      <c r="F170" s="364"/>
      <c r="G170" s="364"/>
      <c r="H170" s="366"/>
      <c r="I170" s="366"/>
      <c r="J170" s="261" t="str">
        <f t="shared" si="26"/>
        <v/>
      </c>
      <c r="K170" s="261" t="str">
        <f t="shared" si="27"/>
        <v/>
      </c>
      <c r="L170" s="261" t="str">
        <f t="shared" si="28"/>
        <v/>
      </c>
      <c r="M170" s="261" t="str">
        <f t="shared" si="29"/>
        <v/>
      </c>
      <c r="N170" s="367" t="str">
        <f>IF(C170="","",VLOOKUP(J170,'2.賃金表'!$B$4:$D$47,3))</f>
        <v/>
      </c>
      <c r="O170" s="367" t="str">
        <f>IF($E170="","",INDEX('2.賃金表'!$G$4:$P$88,MATCH($F170,'2.賃金表'!$G$4:$G$88,0),MATCH($E170,'2.賃金表'!$G$4:$P$4,0)))</f>
        <v/>
      </c>
      <c r="P170" s="368"/>
      <c r="Q170" s="265" t="str">
        <f t="shared" si="31"/>
        <v/>
      </c>
      <c r="R170" s="367" t="str">
        <f>IF($G170="","",VLOOKUP($G170,'2.賃金表'!$R$4:$S$11,2,FALSE))</f>
        <v/>
      </c>
      <c r="S170" s="368"/>
      <c r="T170" s="368"/>
      <c r="U170" s="368"/>
      <c r="V170" s="265" t="str">
        <f t="shared" si="30"/>
        <v/>
      </c>
      <c r="W170" s="268" t="str">
        <f t="shared" si="32"/>
        <v/>
      </c>
    </row>
    <row r="171" spans="1:23" x14ac:dyDescent="0.15">
      <c r="A171" s="18" t="str">
        <f t="shared" ref="A171:A234" si="33">IF(C171="","",A170+1)</f>
        <v/>
      </c>
      <c r="B171" s="364"/>
      <c r="C171" s="364"/>
      <c r="D171" s="365"/>
      <c r="E171" s="365"/>
      <c r="F171" s="364"/>
      <c r="G171" s="364"/>
      <c r="H171" s="366"/>
      <c r="I171" s="366"/>
      <c r="J171" s="261" t="str">
        <f t="shared" ref="J171:J234" si="34">IF(H171="","",DATEDIF(H171-1,$J$4,"Y"))</f>
        <v/>
      </c>
      <c r="K171" s="261" t="str">
        <f t="shared" ref="K171:K234" si="35">IF(H171="","",DATEDIF(H171-1,$J$4,"YM"))</f>
        <v/>
      </c>
      <c r="L171" s="261" t="str">
        <f t="shared" ref="L171:L234" si="36">IF(I171="","",DATEDIF(I171-1,$J$4,"Y"))</f>
        <v/>
      </c>
      <c r="M171" s="261" t="str">
        <f t="shared" ref="M171:M234" si="37">IF(I171="","",DATEDIF(I171-1,$J$4,"YM"))</f>
        <v/>
      </c>
      <c r="N171" s="367" t="str">
        <f>IF(C171="","",VLOOKUP(J171,'2.賃金表'!$B$4:$D$47,3))</f>
        <v/>
      </c>
      <c r="O171" s="367" t="str">
        <f>IF($E171="","",INDEX('2.賃金表'!$G$4:$P$88,MATCH($F171,'2.賃金表'!$G$4:$G$88,0),MATCH($E171,'2.賃金表'!$G$4:$P$4,0)))</f>
        <v/>
      </c>
      <c r="P171" s="368"/>
      <c r="Q171" s="265" t="str">
        <f t="shared" si="31"/>
        <v/>
      </c>
      <c r="R171" s="367" t="str">
        <f>IF($G171="","",VLOOKUP($G171,'2.賃金表'!$R$4:$S$11,2,FALSE))</f>
        <v/>
      </c>
      <c r="S171" s="368"/>
      <c r="T171" s="368"/>
      <c r="U171" s="368"/>
      <c r="V171" s="265" t="str">
        <f t="shared" ref="V171:V234" si="38">IF($E171="","",SUM(R171:U171))</f>
        <v/>
      </c>
      <c r="W171" s="268" t="str">
        <f t="shared" si="32"/>
        <v/>
      </c>
    </row>
    <row r="172" spans="1:23" x14ac:dyDescent="0.15">
      <c r="A172" s="18" t="str">
        <f t="shared" si="33"/>
        <v/>
      </c>
      <c r="B172" s="364"/>
      <c r="C172" s="364"/>
      <c r="D172" s="365"/>
      <c r="E172" s="365"/>
      <c r="F172" s="364"/>
      <c r="G172" s="364"/>
      <c r="H172" s="366"/>
      <c r="I172" s="366"/>
      <c r="J172" s="261" t="str">
        <f t="shared" si="34"/>
        <v/>
      </c>
      <c r="K172" s="261" t="str">
        <f t="shared" si="35"/>
        <v/>
      </c>
      <c r="L172" s="261" t="str">
        <f t="shared" si="36"/>
        <v/>
      </c>
      <c r="M172" s="261" t="str">
        <f t="shared" si="37"/>
        <v/>
      </c>
      <c r="N172" s="367" t="str">
        <f>IF(C172="","",VLOOKUP(J172,'2.賃金表'!$B$4:$D$47,3))</f>
        <v/>
      </c>
      <c r="O172" s="367" t="str">
        <f>IF($E172="","",INDEX('2.賃金表'!$G$4:$P$88,MATCH($F172,'2.賃金表'!$G$4:$G$88,0),MATCH($E172,'2.賃金表'!$G$4:$P$4,0)))</f>
        <v/>
      </c>
      <c r="P172" s="368"/>
      <c r="Q172" s="265" t="str">
        <f t="shared" si="31"/>
        <v/>
      </c>
      <c r="R172" s="367" t="str">
        <f>IF($G172="","",VLOOKUP($G172,'2.賃金表'!$R$4:$S$11,2,FALSE))</f>
        <v/>
      </c>
      <c r="S172" s="368"/>
      <c r="T172" s="368"/>
      <c r="U172" s="368"/>
      <c r="V172" s="265" t="str">
        <f t="shared" si="38"/>
        <v/>
      </c>
      <c r="W172" s="268" t="str">
        <f t="shared" si="32"/>
        <v/>
      </c>
    </row>
    <row r="173" spans="1:23" x14ac:dyDescent="0.15">
      <c r="A173" s="18" t="str">
        <f t="shared" si="33"/>
        <v/>
      </c>
      <c r="B173" s="364"/>
      <c r="C173" s="364"/>
      <c r="D173" s="365"/>
      <c r="E173" s="365"/>
      <c r="F173" s="364"/>
      <c r="G173" s="364"/>
      <c r="H173" s="366"/>
      <c r="I173" s="366"/>
      <c r="J173" s="261" t="str">
        <f t="shared" si="34"/>
        <v/>
      </c>
      <c r="K173" s="261" t="str">
        <f t="shared" si="35"/>
        <v/>
      </c>
      <c r="L173" s="261" t="str">
        <f t="shared" si="36"/>
        <v/>
      </c>
      <c r="M173" s="261" t="str">
        <f t="shared" si="37"/>
        <v/>
      </c>
      <c r="N173" s="367" t="str">
        <f>IF(C173="","",VLOOKUP(J173,'2.賃金表'!$B$4:$D$47,3))</f>
        <v/>
      </c>
      <c r="O173" s="367" t="str">
        <f>IF($E173="","",INDEX('2.賃金表'!$G$4:$P$88,MATCH($F173,'2.賃金表'!$G$4:$G$88,0),MATCH($E173,'2.賃金表'!$G$4:$P$4,0)))</f>
        <v/>
      </c>
      <c r="P173" s="368"/>
      <c r="Q173" s="265" t="str">
        <f t="shared" si="31"/>
        <v/>
      </c>
      <c r="R173" s="367" t="str">
        <f>IF($G173="","",VLOOKUP($G173,'2.賃金表'!$R$4:$S$11,2,FALSE))</f>
        <v/>
      </c>
      <c r="S173" s="368"/>
      <c r="T173" s="368"/>
      <c r="U173" s="368"/>
      <c r="V173" s="265" t="str">
        <f t="shared" si="38"/>
        <v/>
      </c>
      <c r="W173" s="268" t="str">
        <f t="shared" si="32"/>
        <v/>
      </c>
    </row>
    <row r="174" spans="1:23" x14ac:dyDescent="0.15">
      <c r="A174" s="18" t="str">
        <f t="shared" si="33"/>
        <v/>
      </c>
      <c r="B174" s="364"/>
      <c r="C174" s="364"/>
      <c r="D174" s="365"/>
      <c r="E174" s="365"/>
      <c r="F174" s="364"/>
      <c r="G174" s="364"/>
      <c r="H174" s="366"/>
      <c r="I174" s="366"/>
      <c r="J174" s="261" t="str">
        <f t="shared" si="34"/>
        <v/>
      </c>
      <c r="K174" s="261" t="str">
        <f t="shared" si="35"/>
        <v/>
      </c>
      <c r="L174" s="261" t="str">
        <f t="shared" si="36"/>
        <v/>
      </c>
      <c r="M174" s="261" t="str">
        <f t="shared" si="37"/>
        <v/>
      </c>
      <c r="N174" s="367" t="str">
        <f>IF(C174="","",VLOOKUP(J174,'2.賃金表'!$B$4:$D$47,3))</f>
        <v/>
      </c>
      <c r="O174" s="367" t="str">
        <f>IF($E174="","",INDEX('2.賃金表'!$G$4:$P$88,MATCH($F174,'2.賃金表'!$G$4:$G$88,0),MATCH($E174,'2.賃金表'!$G$4:$P$4,0)))</f>
        <v/>
      </c>
      <c r="P174" s="368"/>
      <c r="Q174" s="265" t="str">
        <f t="shared" si="31"/>
        <v/>
      </c>
      <c r="R174" s="367" t="str">
        <f>IF($G174="","",VLOOKUP($G174,'2.賃金表'!$R$4:$S$11,2,FALSE))</f>
        <v/>
      </c>
      <c r="S174" s="368"/>
      <c r="T174" s="368"/>
      <c r="U174" s="368"/>
      <c r="V174" s="265" t="str">
        <f t="shared" si="38"/>
        <v/>
      </c>
      <c r="W174" s="268" t="str">
        <f t="shared" si="32"/>
        <v/>
      </c>
    </row>
    <row r="175" spans="1:23" x14ac:dyDescent="0.15">
      <c r="A175" s="18" t="str">
        <f t="shared" si="33"/>
        <v/>
      </c>
      <c r="B175" s="364"/>
      <c r="C175" s="364"/>
      <c r="D175" s="365"/>
      <c r="E175" s="365"/>
      <c r="F175" s="364"/>
      <c r="G175" s="364"/>
      <c r="H175" s="366"/>
      <c r="I175" s="366"/>
      <c r="J175" s="261" t="str">
        <f t="shared" si="34"/>
        <v/>
      </c>
      <c r="K175" s="261" t="str">
        <f t="shared" si="35"/>
        <v/>
      </c>
      <c r="L175" s="261" t="str">
        <f t="shared" si="36"/>
        <v/>
      </c>
      <c r="M175" s="261" t="str">
        <f t="shared" si="37"/>
        <v/>
      </c>
      <c r="N175" s="367" t="str">
        <f>IF(C175="","",VLOOKUP(J175,'2.賃金表'!$B$4:$D$47,3))</f>
        <v/>
      </c>
      <c r="O175" s="367" t="str">
        <f>IF($E175="","",INDEX('2.賃金表'!$G$4:$P$88,MATCH($F175,'2.賃金表'!$G$4:$G$88,0),MATCH($E175,'2.賃金表'!$G$4:$P$4,0)))</f>
        <v/>
      </c>
      <c r="P175" s="368"/>
      <c r="Q175" s="265" t="str">
        <f t="shared" si="31"/>
        <v/>
      </c>
      <c r="R175" s="367" t="str">
        <f>IF($G175="","",VLOOKUP($G175,'2.賃金表'!$R$4:$S$11,2,FALSE))</f>
        <v/>
      </c>
      <c r="S175" s="368"/>
      <c r="T175" s="368"/>
      <c r="U175" s="368"/>
      <c r="V175" s="265" t="str">
        <f t="shared" si="38"/>
        <v/>
      </c>
      <c r="W175" s="268" t="str">
        <f t="shared" si="32"/>
        <v/>
      </c>
    </row>
    <row r="176" spans="1:23" x14ac:dyDescent="0.15">
      <c r="A176" s="18" t="str">
        <f t="shared" si="33"/>
        <v/>
      </c>
      <c r="B176" s="364"/>
      <c r="C176" s="364"/>
      <c r="D176" s="365"/>
      <c r="E176" s="365"/>
      <c r="F176" s="364"/>
      <c r="G176" s="364"/>
      <c r="H176" s="366"/>
      <c r="I176" s="366"/>
      <c r="J176" s="261" t="str">
        <f t="shared" si="34"/>
        <v/>
      </c>
      <c r="K176" s="261" t="str">
        <f t="shared" si="35"/>
        <v/>
      </c>
      <c r="L176" s="261" t="str">
        <f t="shared" si="36"/>
        <v/>
      </c>
      <c r="M176" s="261" t="str">
        <f t="shared" si="37"/>
        <v/>
      </c>
      <c r="N176" s="367" t="str">
        <f>IF(C176="","",VLOOKUP(J176,'2.賃金表'!$B$4:$D$47,3))</f>
        <v/>
      </c>
      <c r="O176" s="367" t="str">
        <f>IF($E176="","",INDEX('2.賃金表'!$G$4:$P$88,MATCH($F176,'2.賃金表'!$G$4:$G$88,0),MATCH($E176,'2.賃金表'!$G$4:$P$4,0)))</f>
        <v/>
      </c>
      <c r="P176" s="368"/>
      <c r="Q176" s="265" t="str">
        <f t="shared" si="31"/>
        <v/>
      </c>
      <c r="R176" s="367" t="str">
        <f>IF($G176="","",VLOOKUP($G176,'2.賃金表'!$R$4:$S$11,2,FALSE))</f>
        <v/>
      </c>
      <c r="S176" s="368"/>
      <c r="T176" s="368"/>
      <c r="U176" s="368"/>
      <c r="V176" s="265" t="str">
        <f t="shared" si="38"/>
        <v/>
      </c>
      <c r="W176" s="268" t="str">
        <f t="shared" si="32"/>
        <v/>
      </c>
    </row>
    <row r="177" spans="1:23" x14ac:dyDescent="0.15">
      <c r="A177" s="18" t="str">
        <f t="shared" si="33"/>
        <v/>
      </c>
      <c r="B177" s="364"/>
      <c r="C177" s="364"/>
      <c r="D177" s="365"/>
      <c r="E177" s="365"/>
      <c r="F177" s="364"/>
      <c r="G177" s="364"/>
      <c r="H177" s="366"/>
      <c r="I177" s="366"/>
      <c r="J177" s="261" t="str">
        <f t="shared" si="34"/>
        <v/>
      </c>
      <c r="K177" s="261" t="str">
        <f t="shared" si="35"/>
        <v/>
      </c>
      <c r="L177" s="261" t="str">
        <f t="shared" si="36"/>
        <v/>
      </c>
      <c r="M177" s="261" t="str">
        <f t="shared" si="37"/>
        <v/>
      </c>
      <c r="N177" s="367" t="str">
        <f>IF(C177="","",VLOOKUP(J177,'2.賃金表'!$B$4:$D$47,3))</f>
        <v/>
      </c>
      <c r="O177" s="367" t="str">
        <f>IF($E177="","",INDEX('2.賃金表'!$G$4:$P$88,MATCH($F177,'2.賃金表'!$G$4:$G$88,0),MATCH($E177,'2.賃金表'!$G$4:$P$4,0)))</f>
        <v/>
      </c>
      <c r="P177" s="368"/>
      <c r="Q177" s="265" t="str">
        <f t="shared" si="31"/>
        <v/>
      </c>
      <c r="R177" s="367" t="str">
        <f>IF($G177="","",VLOOKUP($G177,'2.賃金表'!$R$4:$S$11,2,FALSE))</f>
        <v/>
      </c>
      <c r="S177" s="368"/>
      <c r="T177" s="368"/>
      <c r="U177" s="368"/>
      <c r="V177" s="265" t="str">
        <f t="shared" si="38"/>
        <v/>
      </c>
      <c r="W177" s="268" t="str">
        <f t="shared" si="32"/>
        <v/>
      </c>
    </row>
    <row r="178" spans="1:23" x14ac:dyDescent="0.15">
      <c r="A178" s="18" t="str">
        <f t="shared" si="33"/>
        <v/>
      </c>
      <c r="B178" s="364"/>
      <c r="C178" s="364"/>
      <c r="D178" s="365"/>
      <c r="E178" s="365"/>
      <c r="F178" s="364"/>
      <c r="G178" s="364"/>
      <c r="H178" s="366"/>
      <c r="I178" s="366"/>
      <c r="J178" s="261" t="str">
        <f t="shared" si="34"/>
        <v/>
      </c>
      <c r="K178" s="261" t="str">
        <f t="shared" si="35"/>
        <v/>
      </c>
      <c r="L178" s="261" t="str">
        <f t="shared" si="36"/>
        <v/>
      </c>
      <c r="M178" s="261" t="str">
        <f t="shared" si="37"/>
        <v/>
      </c>
      <c r="N178" s="367" t="str">
        <f>IF(C178="","",VLOOKUP(J178,'2.賃金表'!$B$4:$D$47,3))</f>
        <v/>
      </c>
      <c r="O178" s="367" t="str">
        <f>IF($E178="","",INDEX('2.賃金表'!$G$4:$P$88,MATCH($F178,'2.賃金表'!$G$4:$G$88,0),MATCH($E178,'2.賃金表'!$G$4:$P$4,0)))</f>
        <v/>
      </c>
      <c r="P178" s="368"/>
      <c r="Q178" s="265" t="str">
        <f t="shared" si="31"/>
        <v/>
      </c>
      <c r="R178" s="367" t="str">
        <f>IF($G178="","",VLOOKUP($G178,'2.賃金表'!$R$4:$S$11,2,FALSE))</f>
        <v/>
      </c>
      <c r="S178" s="368"/>
      <c r="T178" s="368"/>
      <c r="U178" s="368"/>
      <c r="V178" s="265" t="str">
        <f t="shared" si="38"/>
        <v/>
      </c>
      <c r="W178" s="268" t="str">
        <f t="shared" si="32"/>
        <v/>
      </c>
    </row>
    <row r="179" spans="1:23" x14ac:dyDescent="0.15">
      <c r="A179" s="18" t="str">
        <f t="shared" si="33"/>
        <v/>
      </c>
      <c r="B179" s="364"/>
      <c r="C179" s="364"/>
      <c r="D179" s="365"/>
      <c r="E179" s="365"/>
      <c r="F179" s="364"/>
      <c r="G179" s="364"/>
      <c r="H179" s="366"/>
      <c r="I179" s="366"/>
      <c r="J179" s="261" t="str">
        <f t="shared" si="34"/>
        <v/>
      </c>
      <c r="K179" s="261" t="str">
        <f t="shared" si="35"/>
        <v/>
      </c>
      <c r="L179" s="261" t="str">
        <f t="shared" si="36"/>
        <v/>
      </c>
      <c r="M179" s="261" t="str">
        <f t="shared" si="37"/>
        <v/>
      </c>
      <c r="N179" s="367" t="str">
        <f>IF(C179="","",VLOOKUP(J179,'2.賃金表'!$B$4:$D$47,3))</f>
        <v/>
      </c>
      <c r="O179" s="367" t="str">
        <f>IF($E179="","",INDEX('2.賃金表'!$G$4:$P$88,MATCH($F179,'2.賃金表'!$G$4:$G$88,0),MATCH($E179,'2.賃金表'!$G$4:$P$4,0)))</f>
        <v/>
      </c>
      <c r="P179" s="368"/>
      <c r="Q179" s="265" t="str">
        <f t="shared" si="31"/>
        <v/>
      </c>
      <c r="R179" s="367" t="str">
        <f>IF($G179="","",VLOOKUP($G179,'2.賃金表'!$R$4:$S$11,2,FALSE))</f>
        <v/>
      </c>
      <c r="S179" s="368"/>
      <c r="T179" s="368"/>
      <c r="U179" s="368"/>
      <c r="V179" s="265" t="str">
        <f t="shared" si="38"/>
        <v/>
      </c>
      <c r="W179" s="268" t="str">
        <f t="shared" si="32"/>
        <v/>
      </c>
    </row>
    <row r="180" spans="1:23" x14ac:dyDescent="0.15">
      <c r="A180" s="18" t="str">
        <f t="shared" si="33"/>
        <v/>
      </c>
      <c r="B180" s="364"/>
      <c r="C180" s="364"/>
      <c r="D180" s="365"/>
      <c r="E180" s="365"/>
      <c r="F180" s="364"/>
      <c r="G180" s="364"/>
      <c r="H180" s="366"/>
      <c r="I180" s="366"/>
      <c r="J180" s="261" t="str">
        <f t="shared" si="34"/>
        <v/>
      </c>
      <c r="K180" s="261" t="str">
        <f t="shared" si="35"/>
        <v/>
      </c>
      <c r="L180" s="261" t="str">
        <f t="shared" si="36"/>
        <v/>
      </c>
      <c r="M180" s="261" t="str">
        <f t="shared" si="37"/>
        <v/>
      </c>
      <c r="N180" s="367" t="str">
        <f>IF(C180="","",VLOOKUP(J180,'2.賃金表'!$B$4:$D$47,3))</f>
        <v/>
      </c>
      <c r="O180" s="367" t="str">
        <f>IF($E180="","",INDEX('2.賃金表'!$G$4:$P$88,MATCH($F180,'2.賃金表'!$G$4:$G$88,0),MATCH($E180,'2.賃金表'!$G$4:$P$4,0)))</f>
        <v/>
      </c>
      <c r="P180" s="368"/>
      <c r="Q180" s="265" t="str">
        <f t="shared" si="31"/>
        <v/>
      </c>
      <c r="R180" s="367" t="str">
        <f>IF($G180="","",VLOOKUP($G180,'2.賃金表'!$R$4:$S$11,2,FALSE))</f>
        <v/>
      </c>
      <c r="S180" s="368"/>
      <c r="T180" s="368"/>
      <c r="U180" s="368"/>
      <c r="V180" s="265" t="str">
        <f t="shared" si="38"/>
        <v/>
      </c>
      <c r="W180" s="268" t="str">
        <f t="shared" si="32"/>
        <v/>
      </c>
    </row>
    <row r="181" spans="1:23" x14ac:dyDescent="0.15">
      <c r="A181" s="18" t="str">
        <f t="shared" si="33"/>
        <v/>
      </c>
      <c r="B181" s="364"/>
      <c r="C181" s="364"/>
      <c r="D181" s="365"/>
      <c r="E181" s="365"/>
      <c r="F181" s="364"/>
      <c r="G181" s="364"/>
      <c r="H181" s="366"/>
      <c r="I181" s="366"/>
      <c r="J181" s="261" t="str">
        <f t="shared" si="34"/>
        <v/>
      </c>
      <c r="K181" s="261" t="str">
        <f t="shared" si="35"/>
        <v/>
      </c>
      <c r="L181" s="261" t="str">
        <f t="shared" si="36"/>
        <v/>
      </c>
      <c r="M181" s="261" t="str">
        <f t="shared" si="37"/>
        <v/>
      </c>
      <c r="N181" s="367" t="str">
        <f>IF(C181="","",VLOOKUP(J181,'2.賃金表'!$B$4:$D$47,3))</f>
        <v/>
      </c>
      <c r="O181" s="367" t="str">
        <f>IF($E181="","",INDEX('2.賃金表'!$G$4:$P$88,MATCH($F181,'2.賃金表'!$G$4:$G$88,0),MATCH($E181,'2.賃金表'!$G$4:$P$4,0)))</f>
        <v/>
      </c>
      <c r="P181" s="368"/>
      <c r="Q181" s="265" t="str">
        <f t="shared" si="31"/>
        <v/>
      </c>
      <c r="R181" s="367" t="str">
        <f>IF($G181="","",VLOOKUP($G181,'2.賃金表'!$R$4:$S$11,2,FALSE))</f>
        <v/>
      </c>
      <c r="S181" s="368"/>
      <c r="T181" s="368"/>
      <c r="U181" s="368"/>
      <c r="V181" s="265" t="str">
        <f t="shared" si="38"/>
        <v/>
      </c>
      <c r="W181" s="268" t="str">
        <f t="shared" si="32"/>
        <v/>
      </c>
    </row>
    <row r="182" spans="1:23" x14ac:dyDescent="0.15">
      <c r="A182" s="18" t="str">
        <f t="shared" si="33"/>
        <v/>
      </c>
      <c r="B182" s="364"/>
      <c r="C182" s="364"/>
      <c r="D182" s="365"/>
      <c r="E182" s="365"/>
      <c r="F182" s="364"/>
      <c r="G182" s="364"/>
      <c r="H182" s="366"/>
      <c r="I182" s="366"/>
      <c r="J182" s="261" t="str">
        <f t="shared" si="34"/>
        <v/>
      </c>
      <c r="K182" s="261" t="str">
        <f t="shared" si="35"/>
        <v/>
      </c>
      <c r="L182" s="261" t="str">
        <f t="shared" si="36"/>
        <v/>
      </c>
      <c r="M182" s="261" t="str">
        <f t="shared" si="37"/>
        <v/>
      </c>
      <c r="N182" s="367" t="str">
        <f>IF(C182="","",VLOOKUP(J182,'2.賃金表'!$B$4:$D$47,3))</f>
        <v/>
      </c>
      <c r="O182" s="367" t="str">
        <f>IF($E182="","",INDEX('2.賃金表'!$G$4:$P$88,MATCH($F182,'2.賃金表'!$G$4:$G$88,0),MATCH($E182,'2.賃金表'!$G$4:$P$4,0)))</f>
        <v/>
      </c>
      <c r="P182" s="368"/>
      <c r="Q182" s="265" t="str">
        <f t="shared" si="31"/>
        <v/>
      </c>
      <c r="R182" s="367" t="str">
        <f>IF($G182="","",VLOOKUP($G182,'2.賃金表'!$R$4:$S$11,2,FALSE))</f>
        <v/>
      </c>
      <c r="S182" s="368"/>
      <c r="T182" s="368"/>
      <c r="U182" s="368"/>
      <c r="V182" s="265" t="str">
        <f t="shared" si="38"/>
        <v/>
      </c>
      <c r="W182" s="268" t="str">
        <f t="shared" si="32"/>
        <v/>
      </c>
    </row>
    <row r="183" spans="1:23" x14ac:dyDescent="0.15">
      <c r="A183" s="18" t="str">
        <f t="shared" si="33"/>
        <v/>
      </c>
      <c r="B183" s="364"/>
      <c r="C183" s="364"/>
      <c r="D183" s="365"/>
      <c r="E183" s="365"/>
      <c r="F183" s="364"/>
      <c r="G183" s="364"/>
      <c r="H183" s="366"/>
      <c r="I183" s="366"/>
      <c r="J183" s="261" t="str">
        <f t="shared" si="34"/>
        <v/>
      </c>
      <c r="K183" s="261" t="str">
        <f t="shared" si="35"/>
        <v/>
      </c>
      <c r="L183" s="261" t="str">
        <f t="shared" si="36"/>
        <v/>
      </c>
      <c r="M183" s="261" t="str">
        <f t="shared" si="37"/>
        <v/>
      </c>
      <c r="N183" s="367" t="str">
        <f>IF(C183="","",VLOOKUP(J183,'2.賃金表'!$B$4:$D$47,3))</f>
        <v/>
      </c>
      <c r="O183" s="367" t="str">
        <f>IF($E183="","",INDEX('2.賃金表'!$G$4:$P$88,MATCH($F183,'2.賃金表'!$G$4:$G$88,0),MATCH($E183,'2.賃金表'!$G$4:$P$4,0)))</f>
        <v/>
      </c>
      <c r="P183" s="368"/>
      <c r="Q183" s="265" t="str">
        <f t="shared" si="31"/>
        <v/>
      </c>
      <c r="R183" s="367" t="str">
        <f>IF($G183="","",VLOOKUP($G183,'2.賃金表'!$R$4:$S$11,2,FALSE))</f>
        <v/>
      </c>
      <c r="S183" s="368"/>
      <c r="T183" s="368"/>
      <c r="U183" s="368"/>
      <c r="V183" s="265" t="str">
        <f t="shared" si="38"/>
        <v/>
      </c>
      <c r="W183" s="268" t="str">
        <f t="shared" si="32"/>
        <v/>
      </c>
    </row>
    <row r="184" spans="1:23" x14ac:dyDescent="0.15">
      <c r="A184" s="18" t="str">
        <f t="shared" si="33"/>
        <v/>
      </c>
      <c r="B184" s="364"/>
      <c r="C184" s="364"/>
      <c r="D184" s="365"/>
      <c r="E184" s="365"/>
      <c r="F184" s="364"/>
      <c r="G184" s="364"/>
      <c r="H184" s="366"/>
      <c r="I184" s="366"/>
      <c r="J184" s="261" t="str">
        <f t="shared" si="34"/>
        <v/>
      </c>
      <c r="K184" s="261" t="str">
        <f t="shared" si="35"/>
        <v/>
      </c>
      <c r="L184" s="261" t="str">
        <f t="shared" si="36"/>
        <v/>
      </c>
      <c r="M184" s="261" t="str">
        <f t="shared" si="37"/>
        <v/>
      </c>
      <c r="N184" s="367" t="str">
        <f>IF(C184="","",VLOOKUP(J184,'2.賃金表'!$B$4:$D$47,3))</f>
        <v/>
      </c>
      <c r="O184" s="367" t="str">
        <f>IF($E184="","",INDEX('2.賃金表'!$G$4:$P$88,MATCH($F184,'2.賃金表'!$G$4:$G$88,0),MATCH($E184,'2.賃金表'!$G$4:$P$4,0)))</f>
        <v/>
      </c>
      <c r="P184" s="368"/>
      <c r="Q184" s="265" t="str">
        <f t="shared" si="31"/>
        <v/>
      </c>
      <c r="R184" s="367" t="str">
        <f>IF($G184="","",VLOOKUP($G184,'2.賃金表'!$R$4:$S$11,2,FALSE))</f>
        <v/>
      </c>
      <c r="S184" s="368"/>
      <c r="T184" s="368"/>
      <c r="U184" s="368"/>
      <c r="V184" s="265" t="str">
        <f t="shared" si="38"/>
        <v/>
      </c>
      <c r="W184" s="268" t="str">
        <f t="shared" si="32"/>
        <v/>
      </c>
    </row>
    <row r="185" spans="1:23" x14ac:dyDescent="0.15">
      <c r="A185" s="18" t="str">
        <f t="shared" si="33"/>
        <v/>
      </c>
      <c r="B185" s="364"/>
      <c r="C185" s="364"/>
      <c r="D185" s="365"/>
      <c r="E185" s="365"/>
      <c r="F185" s="364"/>
      <c r="G185" s="364"/>
      <c r="H185" s="366"/>
      <c r="I185" s="366"/>
      <c r="J185" s="261" t="str">
        <f t="shared" si="34"/>
        <v/>
      </c>
      <c r="K185" s="261" t="str">
        <f t="shared" si="35"/>
        <v/>
      </c>
      <c r="L185" s="261" t="str">
        <f t="shared" si="36"/>
        <v/>
      </c>
      <c r="M185" s="261" t="str">
        <f t="shared" si="37"/>
        <v/>
      </c>
      <c r="N185" s="367" t="str">
        <f>IF(C185="","",VLOOKUP(J185,'2.賃金表'!$B$4:$D$47,3))</f>
        <v/>
      </c>
      <c r="O185" s="367" t="str">
        <f>IF($E185="","",INDEX('2.賃金表'!$G$4:$P$88,MATCH($F185,'2.賃金表'!$G$4:$G$88,0),MATCH($E185,'2.賃金表'!$G$4:$P$4,0)))</f>
        <v/>
      </c>
      <c r="P185" s="368"/>
      <c r="Q185" s="265" t="str">
        <f t="shared" si="31"/>
        <v/>
      </c>
      <c r="R185" s="367" t="str">
        <f>IF($G185="","",VLOOKUP($G185,'2.賃金表'!$R$4:$S$11,2,FALSE))</f>
        <v/>
      </c>
      <c r="S185" s="368"/>
      <c r="T185" s="368"/>
      <c r="U185" s="368"/>
      <c r="V185" s="265" t="str">
        <f t="shared" si="38"/>
        <v/>
      </c>
      <c r="W185" s="268" t="str">
        <f t="shared" si="32"/>
        <v/>
      </c>
    </row>
    <row r="186" spans="1:23" x14ac:dyDescent="0.15">
      <c r="A186" s="18" t="str">
        <f t="shared" si="33"/>
        <v/>
      </c>
      <c r="B186" s="364"/>
      <c r="C186" s="364"/>
      <c r="D186" s="365"/>
      <c r="E186" s="365"/>
      <c r="F186" s="364"/>
      <c r="G186" s="364"/>
      <c r="H186" s="366"/>
      <c r="I186" s="366"/>
      <c r="J186" s="261" t="str">
        <f t="shared" si="34"/>
        <v/>
      </c>
      <c r="K186" s="261" t="str">
        <f t="shared" si="35"/>
        <v/>
      </c>
      <c r="L186" s="261" t="str">
        <f t="shared" si="36"/>
        <v/>
      </c>
      <c r="M186" s="261" t="str">
        <f t="shared" si="37"/>
        <v/>
      </c>
      <c r="N186" s="367" t="str">
        <f>IF(C186="","",VLOOKUP(J186,'2.賃金表'!$B$4:$D$47,3))</f>
        <v/>
      </c>
      <c r="O186" s="367" t="str">
        <f>IF($E186="","",INDEX('2.賃金表'!$G$4:$P$88,MATCH($F186,'2.賃金表'!$G$4:$G$88,0),MATCH($E186,'2.賃金表'!$G$4:$P$4,0)))</f>
        <v/>
      </c>
      <c r="P186" s="368"/>
      <c r="Q186" s="265" t="str">
        <f t="shared" si="31"/>
        <v/>
      </c>
      <c r="R186" s="367" t="str">
        <f>IF($G186="","",VLOOKUP($G186,'2.賃金表'!$R$4:$S$11,2,FALSE))</f>
        <v/>
      </c>
      <c r="S186" s="368"/>
      <c r="T186" s="368"/>
      <c r="U186" s="368"/>
      <c r="V186" s="265" t="str">
        <f t="shared" si="38"/>
        <v/>
      </c>
      <c r="W186" s="268" t="str">
        <f t="shared" si="32"/>
        <v/>
      </c>
    </row>
    <row r="187" spans="1:23" x14ac:dyDescent="0.15">
      <c r="A187" s="18" t="str">
        <f t="shared" si="33"/>
        <v/>
      </c>
      <c r="B187" s="364"/>
      <c r="C187" s="364"/>
      <c r="D187" s="365"/>
      <c r="E187" s="365"/>
      <c r="F187" s="364"/>
      <c r="G187" s="364"/>
      <c r="H187" s="366"/>
      <c r="I187" s="366"/>
      <c r="J187" s="261" t="str">
        <f t="shared" si="34"/>
        <v/>
      </c>
      <c r="K187" s="261" t="str">
        <f t="shared" si="35"/>
        <v/>
      </c>
      <c r="L187" s="261" t="str">
        <f t="shared" si="36"/>
        <v/>
      </c>
      <c r="M187" s="261" t="str">
        <f t="shared" si="37"/>
        <v/>
      </c>
      <c r="N187" s="367" t="str">
        <f>IF(C187="","",VLOOKUP(J187,'2.賃金表'!$B$4:$D$47,3))</f>
        <v/>
      </c>
      <c r="O187" s="367" t="str">
        <f>IF($E187="","",INDEX('2.賃金表'!$G$4:$P$88,MATCH($F187,'2.賃金表'!$G$4:$G$88,0),MATCH($E187,'2.賃金表'!$G$4:$P$4,0)))</f>
        <v/>
      </c>
      <c r="P187" s="368"/>
      <c r="Q187" s="265" t="str">
        <f t="shared" si="31"/>
        <v/>
      </c>
      <c r="R187" s="367" t="str">
        <f>IF($G187="","",VLOOKUP($G187,'2.賃金表'!$R$4:$S$11,2,FALSE))</f>
        <v/>
      </c>
      <c r="S187" s="368"/>
      <c r="T187" s="368"/>
      <c r="U187" s="368"/>
      <c r="V187" s="265" t="str">
        <f t="shared" si="38"/>
        <v/>
      </c>
      <c r="W187" s="268" t="str">
        <f t="shared" si="32"/>
        <v/>
      </c>
    </row>
    <row r="188" spans="1:23" x14ac:dyDescent="0.15">
      <c r="A188" s="18" t="str">
        <f t="shared" si="33"/>
        <v/>
      </c>
      <c r="B188" s="364"/>
      <c r="C188" s="364"/>
      <c r="D188" s="365"/>
      <c r="E188" s="365"/>
      <c r="F188" s="364"/>
      <c r="G188" s="364"/>
      <c r="H188" s="366"/>
      <c r="I188" s="366"/>
      <c r="J188" s="261" t="str">
        <f t="shared" si="34"/>
        <v/>
      </c>
      <c r="K188" s="261" t="str">
        <f t="shared" si="35"/>
        <v/>
      </c>
      <c r="L188" s="261" t="str">
        <f t="shared" si="36"/>
        <v/>
      </c>
      <c r="M188" s="261" t="str">
        <f t="shared" si="37"/>
        <v/>
      </c>
      <c r="N188" s="367" t="str">
        <f>IF(C188="","",VLOOKUP(J188,'2.賃金表'!$B$4:$D$47,3))</f>
        <v/>
      </c>
      <c r="O188" s="367" t="str">
        <f>IF($E188="","",INDEX('2.賃金表'!$G$4:$P$88,MATCH($F188,'2.賃金表'!$G$4:$G$88,0),MATCH($E188,'2.賃金表'!$G$4:$P$4,0)))</f>
        <v/>
      </c>
      <c r="P188" s="368"/>
      <c r="Q188" s="265" t="str">
        <f t="shared" si="31"/>
        <v/>
      </c>
      <c r="R188" s="367" t="str">
        <f>IF($G188="","",VLOOKUP($G188,'2.賃金表'!$R$4:$S$11,2,FALSE))</f>
        <v/>
      </c>
      <c r="S188" s="368"/>
      <c r="T188" s="368"/>
      <c r="U188" s="368"/>
      <c r="V188" s="265" t="str">
        <f t="shared" si="38"/>
        <v/>
      </c>
      <c r="W188" s="268" t="str">
        <f t="shared" si="32"/>
        <v/>
      </c>
    </row>
    <row r="189" spans="1:23" x14ac:dyDescent="0.15">
      <c r="A189" s="18" t="str">
        <f t="shared" si="33"/>
        <v/>
      </c>
      <c r="B189" s="364"/>
      <c r="C189" s="364"/>
      <c r="D189" s="365"/>
      <c r="E189" s="365"/>
      <c r="F189" s="364"/>
      <c r="G189" s="364"/>
      <c r="H189" s="366"/>
      <c r="I189" s="366"/>
      <c r="J189" s="261" t="str">
        <f t="shared" si="34"/>
        <v/>
      </c>
      <c r="K189" s="261" t="str">
        <f t="shared" si="35"/>
        <v/>
      </c>
      <c r="L189" s="261" t="str">
        <f t="shared" si="36"/>
        <v/>
      </c>
      <c r="M189" s="261" t="str">
        <f t="shared" si="37"/>
        <v/>
      </c>
      <c r="N189" s="367" t="str">
        <f>IF(C189="","",VLOOKUP(J189,'2.賃金表'!$B$4:$D$47,3))</f>
        <v/>
      </c>
      <c r="O189" s="367" t="str">
        <f>IF($E189="","",INDEX('2.賃金表'!$G$4:$P$88,MATCH($F189,'2.賃金表'!$G$4:$G$88,0),MATCH($E189,'2.賃金表'!$G$4:$P$4,0)))</f>
        <v/>
      </c>
      <c r="P189" s="368"/>
      <c r="Q189" s="265" t="str">
        <f t="shared" si="31"/>
        <v/>
      </c>
      <c r="R189" s="367" t="str">
        <f>IF($G189="","",VLOOKUP($G189,'2.賃金表'!$R$4:$S$11,2,FALSE))</f>
        <v/>
      </c>
      <c r="S189" s="368"/>
      <c r="T189" s="368"/>
      <c r="U189" s="368"/>
      <c r="V189" s="265" t="str">
        <f t="shared" si="38"/>
        <v/>
      </c>
      <c r="W189" s="268" t="str">
        <f t="shared" si="32"/>
        <v/>
      </c>
    </row>
    <row r="190" spans="1:23" x14ac:dyDescent="0.15">
      <c r="A190" s="18" t="str">
        <f t="shared" si="33"/>
        <v/>
      </c>
      <c r="B190" s="364"/>
      <c r="C190" s="364"/>
      <c r="D190" s="365"/>
      <c r="E190" s="365"/>
      <c r="F190" s="364"/>
      <c r="G190" s="364"/>
      <c r="H190" s="366"/>
      <c r="I190" s="366"/>
      <c r="J190" s="261" t="str">
        <f t="shared" si="34"/>
        <v/>
      </c>
      <c r="K190" s="261" t="str">
        <f t="shared" si="35"/>
        <v/>
      </c>
      <c r="L190" s="261" t="str">
        <f t="shared" si="36"/>
        <v/>
      </c>
      <c r="M190" s="261" t="str">
        <f t="shared" si="37"/>
        <v/>
      </c>
      <c r="N190" s="367" t="str">
        <f>IF(C190="","",VLOOKUP(J190,'2.賃金表'!$B$4:$D$47,3))</f>
        <v/>
      </c>
      <c r="O190" s="367" t="str">
        <f>IF($E190="","",INDEX('2.賃金表'!$G$4:$P$88,MATCH($F190,'2.賃金表'!$G$4:$G$88,0),MATCH($E190,'2.賃金表'!$G$4:$P$4,0)))</f>
        <v/>
      </c>
      <c r="P190" s="368"/>
      <c r="Q190" s="265" t="str">
        <f t="shared" si="31"/>
        <v/>
      </c>
      <c r="R190" s="367" t="str">
        <f>IF($G190="","",VLOOKUP($G190,'2.賃金表'!$R$4:$S$11,2,FALSE))</f>
        <v/>
      </c>
      <c r="S190" s="368"/>
      <c r="T190" s="368"/>
      <c r="U190" s="368"/>
      <c r="V190" s="265" t="str">
        <f t="shared" si="38"/>
        <v/>
      </c>
      <c r="W190" s="268" t="str">
        <f t="shared" si="32"/>
        <v/>
      </c>
    </row>
    <row r="191" spans="1:23" x14ac:dyDescent="0.15">
      <c r="A191" s="18" t="str">
        <f t="shared" si="33"/>
        <v/>
      </c>
      <c r="B191" s="364"/>
      <c r="C191" s="364"/>
      <c r="D191" s="365"/>
      <c r="E191" s="365"/>
      <c r="F191" s="364"/>
      <c r="G191" s="364"/>
      <c r="H191" s="366"/>
      <c r="I191" s="366"/>
      <c r="J191" s="261" t="str">
        <f t="shared" si="34"/>
        <v/>
      </c>
      <c r="K191" s="261" t="str">
        <f t="shared" si="35"/>
        <v/>
      </c>
      <c r="L191" s="261" t="str">
        <f t="shared" si="36"/>
        <v/>
      </c>
      <c r="M191" s="261" t="str">
        <f t="shared" si="37"/>
        <v/>
      </c>
      <c r="N191" s="367" t="str">
        <f>IF(C191="","",VLOOKUP(J191,'2.賃金表'!$B$4:$D$47,3))</f>
        <v/>
      </c>
      <c r="O191" s="367" t="str">
        <f>IF($E191="","",INDEX('2.賃金表'!$G$4:$P$88,MATCH($F191,'2.賃金表'!$G$4:$G$88,0),MATCH($E191,'2.賃金表'!$G$4:$P$4,0)))</f>
        <v/>
      </c>
      <c r="P191" s="368"/>
      <c r="Q191" s="265" t="str">
        <f t="shared" si="31"/>
        <v/>
      </c>
      <c r="R191" s="367" t="str">
        <f>IF($G191="","",VLOOKUP($G191,'2.賃金表'!$R$4:$S$11,2,FALSE))</f>
        <v/>
      </c>
      <c r="S191" s="368"/>
      <c r="T191" s="368"/>
      <c r="U191" s="368"/>
      <c r="V191" s="265" t="str">
        <f t="shared" si="38"/>
        <v/>
      </c>
      <c r="W191" s="268" t="str">
        <f t="shared" si="32"/>
        <v/>
      </c>
    </row>
    <row r="192" spans="1:23" x14ac:dyDescent="0.15">
      <c r="A192" s="18" t="str">
        <f t="shared" si="33"/>
        <v/>
      </c>
      <c r="B192" s="364"/>
      <c r="C192" s="364"/>
      <c r="D192" s="365"/>
      <c r="E192" s="365"/>
      <c r="F192" s="364"/>
      <c r="G192" s="364"/>
      <c r="H192" s="366"/>
      <c r="I192" s="366"/>
      <c r="J192" s="261" t="str">
        <f t="shared" si="34"/>
        <v/>
      </c>
      <c r="K192" s="261" t="str">
        <f t="shared" si="35"/>
        <v/>
      </c>
      <c r="L192" s="261" t="str">
        <f t="shared" si="36"/>
        <v/>
      </c>
      <c r="M192" s="261" t="str">
        <f t="shared" si="37"/>
        <v/>
      </c>
      <c r="N192" s="367" t="str">
        <f>IF(C192="","",VLOOKUP(J192,'2.賃金表'!$B$4:$D$47,3))</f>
        <v/>
      </c>
      <c r="O192" s="367" t="str">
        <f>IF($E192="","",INDEX('2.賃金表'!$G$4:$P$88,MATCH($F192,'2.賃金表'!$G$4:$G$88,0),MATCH($E192,'2.賃金表'!$G$4:$P$4,0)))</f>
        <v/>
      </c>
      <c r="P192" s="368"/>
      <c r="Q192" s="265" t="str">
        <f t="shared" si="31"/>
        <v/>
      </c>
      <c r="R192" s="367" t="str">
        <f>IF($G192="","",VLOOKUP($G192,'2.賃金表'!$R$4:$S$11,2,FALSE))</f>
        <v/>
      </c>
      <c r="S192" s="368"/>
      <c r="T192" s="368"/>
      <c r="U192" s="368"/>
      <c r="V192" s="265" t="str">
        <f t="shared" si="38"/>
        <v/>
      </c>
      <c r="W192" s="268" t="str">
        <f t="shared" si="32"/>
        <v/>
      </c>
    </row>
    <row r="193" spans="1:23" x14ac:dyDescent="0.15">
      <c r="A193" s="18" t="str">
        <f t="shared" si="33"/>
        <v/>
      </c>
      <c r="B193" s="364"/>
      <c r="C193" s="364"/>
      <c r="D193" s="365"/>
      <c r="E193" s="365"/>
      <c r="F193" s="364"/>
      <c r="G193" s="364"/>
      <c r="H193" s="366"/>
      <c r="I193" s="366"/>
      <c r="J193" s="261" t="str">
        <f t="shared" si="34"/>
        <v/>
      </c>
      <c r="K193" s="261" t="str">
        <f t="shared" si="35"/>
        <v/>
      </c>
      <c r="L193" s="261" t="str">
        <f t="shared" si="36"/>
        <v/>
      </c>
      <c r="M193" s="261" t="str">
        <f t="shared" si="37"/>
        <v/>
      </c>
      <c r="N193" s="367" t="str">
        <f>IF(C193="","",VLOOKUP(J193,'2.賃金表'!$B$4:$D$47,3))</f>
        <v/>
      </c>
      <c r="O193" s="367" t="str">
        <f>IF($E193="","",INDEX('2.賃金表'!$G$4:$P$88,MATCH($F193,'2.賃金表'!$G$4:$G$88,0),MATCH($E193,'2.賃金表'!$G$4:$P$4,0)))</f>
        <v/>
      </c>
      <c r="P193" s="368"/>
      <c r="Q193" s="265" t="str">
        <f t="shared" si="31"/>
        <v/>
      </c>
      <c r="R193" s="367" t="str">
        <f>IF($G193="","",VLOOKUP($G193,'2.賃金表'!$R$4:$S$11,2,FALSE))</f>
        <v/>
      </c>
      <c r="S193" s="368"/>
      <c r="T193" s="368"/>
      <c r="U193" s="368"/>
      <c r="V193" s="265" t="str">
        <f t="shared" si="38"/>
        <v/>
      </c>
      <c r="W193" s="268" t="str">
        <f t="shared" si="32"/>
        <v/>
      </c>
    </row>
    <row r="194" spans="1:23" x14ac:dyDescent="0.15">
      <c r="A194" s="18" t="str">
        <f t="shared" si="33"/>
        <v/>
      </c>
      <c r="B194" s="364"/>
      <c r="C194" s="364"/>
      <c r="D194" s="365"/>
      <c r="E194" s="365"/>
      <c r="F194" s="364"/>
      <c r="G194" s="364"/>
      <c r="H194" s="366"/>
      <c r="I194" s="366"/>
      <c r="J194" s="261" t="str">
        <f t="shared" si="34"/>
        <v/>
      </c>
      <c r="K194" s="261" t="str">
        <f t="shared" si="35"/>
        <v/>
      </c>
      <c r="L194" s="261" t="str">
        <f t="shared" si="36"/>
        <v/>
      </c>
      <c r="M194" s="261" t="str">
        <f t="shared" si="37"/>
        <v/>
      </c>
      <c r="N194" s="367" t="str">
        <f>IF(C194="","",VLOOKUP(J194,'2.賃金表'!$B$4:$D$47,3))</f>
        <v/>
      </c>
      <c r="O194" s="367" t="str">
        <f>IF($E194="","",INDEX('2.賃金表'!$G$4:$P$88,MATCH($F194,'2.賃金表'!$G$4:$G$88,0),MATCH($E194,'2.賃金表'!$G$4:$P$4,0)))</f>
        <v/>
      </c>
      <c r="P194" s="368"/>
      <c r="Q194" s="265" t="str">
        <f t="shared" si="31"/>
        <v/>
      </c>
      <c r="R194" s="367" t="str">
        <f>IF($G194="","",VLOOKUP($G194,'2.賃金表'!$R$4:$S$11,2,FALSE))</f>
        <v/>
      </c>
      <c r="S194" s="368"/>
      <c r="T194" s="368"/>
      <c r="U194" s="368"/>
      <c r="V194" s="265" t="str">
        <f t="shared" si="38"/>
        <v/>
      </c>
      <c r="W194" s="268" t="str">
        <f t="shared" si="32"/>
        <v/>
      </c>
    </row>
    <row r="195" spans="1:23" x14ac:dyDescent="0.15">
      <c r="A195" s="18" t="str">
        <f t="shared" si="33"/>
        <v/>
      </c>
      <c r="B195" s="364"/>
      <c r="C195" s="364"/>
      <c r="D195" s="365"/>
      <c r="E195" s="365"/>
      <c r="F195" s="364"/>
      <c r="G195" s="364"/>
      <c r="H195" s="366"/>
      <c r="I195" s="366"/>
      <c r="J195" s="261" t="str">
        <f t="shared" si="34"/>
        <v/>
      </c>
      <c r="K195" s="261" t="str">
        <f t="shared" si="35"/>
        <v/>
      </c>
      <c r="L195" s="261" t="str">
        <f t="shared" si="36"/>
        <v/>
      </c>
      <c r="M195" s="261" t="str">
        <f t="shared" si="37"/>
        <v/>
      </c>
      <c r="N195" s="367" t="str">
        <f>IF(C195="","",VLOOKUP(J195,'2.賃金表'!$B$4:$D$47,3))</f>
        <v/>
      </c>
      <c r="O195" s="367" t="str">
        <f>IF($E195="","",INDEX('2.賃金表'!$G$4:$P$88,MATCH($F195,'2.賃金表'!$G$4:$G$88,0),MATCH($E195,'2.賃金表'!$G$4:$P$4,0)))</f>
        <v/>
      </c>
      <c r="P195" s="368"/>
      <c r="Q195" s="265" t="str">
        <f t="shared" si="31"/>
        <v/>
      </c>
      <c r="R195" s="367" t="str">
        <f>IF($G195="","",VLOOKUP($G195,'2.賃金表'!$R$4:$S$11,2,FALSE))</f>
        <v/>
      </c>
      <c r="S195" s="368"/>
      <c r="T195" s="368"/>
      <c r="U195" s="368"/>
      <c r="V195" s="265" t="str">
        <f t="shared" si="38"/>
        <v/>
      </c>
      <c r="W195" s="268" t="str">
        <f t="shared" si="32"/>
        <v/>
      </c>
    </row>
    <row r="196" spans="1:23" x14ac:dyDescent="0.15">
      <c r="A196" s="18" t="str">
        <f t="shared" si="33"/>
        <v/>
      </c>
      <c r="B196" s="364"/>
      <c r="C196" s="364"/>
      <c r="D196" s="365"/>
      <c r="E196" s="365"/>
      <c r="F196" s="364"/>
      <c r="G196" s="364"/>
      <c r="H196" s="366"/>
      <c r="I196" s="366"/>
      <c r="J196" s="261" t="str">
        <f t="shared" si="34"/>
        <v/>
      </c>
      <c r="K196" s="261" t="str">
        <f t="shared" si="35"/>
        <v/>
      </c>
      <c r="L196" s="261" t="str">
        <f t="shared" si="36"/>
        <v/>
      </c>
      <c r="M196" s="261" t="str">
        <f t="shared" si="37"/>
        <v/>
      </c>
      <c r="N196" s="367" t="str">
        <f>IF(C196="","",VLOOKUP(J196,'2.賃金表'!$B$4:$D$47,3))</f>
        <v/>
      </c>
      <c r="O196" s="367" t="str">
        <f>IF($E196="","",INDEX('2.賃金表'!$G$4:$P$88,MATCH($F196,'2.賃金表'!$G$4:$G$88,0),MATCH($E196,'2.賃金表'!$G$4:$P$4,0)))</f>
        <v/>
      </c>
      <c r="P196" s="368"/>
      <c r="Q196" s="265" t="str">
        <f t="shared" si="31"/>
        <v/>
      </c>
      <c r="R196" s="367" t="str">
        <f>IF($G196="","",VLOOKUP($G196,'2.賃金表'!$R$4:$S$11,2,FALSE))</f>
        <v/>
      </c>
      <c r="S196" s="368"/>
      <c r="T196" s="368"/>
      <c r="U196" s="368"/>
      <c r="V196" s="265" t="str">
        <f t="shared" si="38"/>
        <v/>
      </c>
      <c r="W196" s="268" t="str">
        <f t="shared" si="32"/>
        <v/>
      </c>
    </row>
    <row r="197" spans="1:23" x14ac:dyDescent="0.15">
      <c r="A197" s="18" t="str">
        <f t="shared" si="33"/>
        <v/>
      </c>
      <c r="B197" s="364"/>
      <c r="C197" s="364"/>
      <c r="D197" s="365"/>
      <c r="E197" s="365"/>
      <c r="F197" s="364"/>
      <c r="G197" s="364"/>
      <c r="H197" s="366"/>
      <c r="I197" s="366"/>
      <c r="J197" s="261" t="str">
        <f t="shared" si="34"/>
        <v/>
      </c>
      <c r="K197" s="261" t="str">
        <f t="shared" si="35"/>
        <v/>
      </c>
      <c r="L197" s="261" t="str">
        <f t="shared" si="36"/>
        <v/>
      </c>
      <c r="M197" s="261" t="str">
        <f t="shared" si="37"/>
        <v/>
      </c>
      <c r="N197" s="367" t="str">
        <f>IF(C197="","",VLOOKUP(J197,'2.賃金表'!$B$4:$D$47,3))</f>
        <v/>
      </c>
      <c r="O197" s="367" t="str">
        <f>IF($E197="","",INDEX('2.賃金表'!$G$4:$P$88,MATCH($F197,'2.賃金表'!$G$4:$G$88,0),MATCH($E197,'2.賃金表'!$G$4:$P$4,0)))</f>
        <v/>
      </c>
      <c r="P197" s="368"/>
      <c r="Q197" s="265" t="str">
        <f t="shared" si="31"/>
        <v/>
      </c>
      <c r="R197" s="367" t="str">
        <f>IF($G197="","",VLOOKUP($G197,'2.賃金表'!$R$4:$S$11,2,FALSE))</f>
        <v/>
      </c>
      <c r="S197" s="368"/>
      <c r="T197" s="368"/>
      <c r="U197" s="368"/>
      <c r="V197" s="265" t="str">
        <f t="shared" si="38"/>
        <v/>
      </c>
      <c r="W197" s="268" t="str">
        <f t="shared" si="32"/>
        <v/>
      </c>
    </row>
    <row r="198" spans="1:23" x14ac:dyDescent="0.15">
      <c r="A198" s="18" t="str">
        <f t="shared" si="33"/>
        <v/>
      </c>
      <c r="B198" s="364"/>
      <c r="C198" s="364"/>
      <c r="D198" s="365"/>
      <c r="E198" s="365"/>
      <c r="F198" s="364"/>
      <c r="G198" s="364"/>
      <c r="H198" s="366"/>
      <c r="I198" s="366"/>
      <c r="J198" s="261" t="str">
        <f t="shared" si="34"/>
        <v/>
      </c>
      <c r="K198" s="261" t="str">
        <f t="shared" si="35"/>
        <v/>
      </c>
      <c r="L198" s="261" t="str">
        <f t="shared" si="36"/>
        <v/>
      </c>
      <c r="M198" s="261" t="str">
        <f t="shared" si="37"/>
        <v/>
      </c>
      <c r="N198" s="367" t="str">
        <f>IF(C198="","",VLOOKUP(J198,'2.賃金表'!$B$4:$D$47,3))</f>
        <v/>
      </c>
      <c r="O198" s="367" t="str">
        <f>IF($E198="","",INDEX('2.賃金表'!$G$4:$P$88,MATCH($F198,'2.賃金表'!$G$4:$G$88,0),MATCH($E198,'2.賃金表'!$G$4:$P$4,0)))</f>
        <v/>
      </c>
      <c r="P198" s="368"/>
      <c r="Q198" s="265" t="str">
        <f t="shared" si="31"/>
        <v/>
      </c>
      <c r="R198" s="367" t="str">
        <f>IF($G198="","",VLOOKUP($G198,'2.賃金表'!$R$4:$S$11,2,FALSE))</f>
        <v/>
      </c>
      <c r="S198" s="368"/>
      <c r="T198" s="368"/>
      <c r="U198" s="368"/>
      <c r="V198" s="265" t="str">
        <f t="shared" si="38"/>
        <v/>
      </c>
      <c r="W198" s="268" t="str">
        <f t="shared" si="32"/>
        <v/>
      </c>
    </row>
    <row r="199" spans="1:23" x14ac:dyDescent="0.15">
      <c r="A199" s="18" t="str">
        <f t="shared" si="33"/>
        <v/>
      </c>
      <c r="B199" s="364"/>
      <c r="C199" s="364"/>
      <c r="D199" s="365"/>
      <c r="E199" s="365"/>
      <c r="F199" s="364"/>
      <c r="G199" s="364"/>
      <c r="H199" s="366"/>
      <c r="I199" s="366"/>
      <c r="J199" s="261" t="str">
        <f t="shared" si="34"/>
        <v/>
      </c>
      <c r="K199" s="261" t="str">
        <f t="shared" si="35"/>
        <v/>
      </c>
      <c r="L199" s="261" t="str">
        <f t="shared" si="36"/>
        <v/>
      </c>
      <c r="M199" s="261" t="str">
        <f t="shared" si="37"/>
        <v/>
      </c>
      <c r="N199" s="367" t="str">
        <f>IF(C199="","",VLOOKUP(J199,'2.賃金表'!$B$4:$D$47,3))</f>
        <v/>
      </c>
      <c r="O199" s="367" t="str">
        <f>IF($E199="","",INDEX('2.賃金表'!$G$4:$P$88,MATCH($F199,'2.賃金表'!$G$4:$G$88,0),MATCH($E199,'2.賃金表'!$G$4:$P$4,0)))</f>
        <v/>
      </c>
      <c r="P199" s="368"/>
      <c r="Q199" s="265" t="str">
        <f t="shared" si="31"/>
        <v/>
      </c>
      <c r="R199" s="367" t="str">
        <f>IF($G199="","",VLOOKUP($G199,'2.賃金表'!$R$4:$S$11,2,FALSE))</f>
        <v/>
      </c>
      <c r="S199" s="368"/>
      <c r="T199" s="368"/>
      <c r="U199" s="368"/>
      <c r="V199" s="265" t="str">
        <f t="shared" si="38"/>
        <v/>
      </c>
      <c r="W199" s="268" t="str">
        <f t="shared" si="32"/>
        <v/>
      </c>
    </row>
    <row r="200" spans="1:23" x14ac:dyDescent="0.15">
      <c r="A200" s="18" t="str">
        <f t="shared" si="33"/>
        <v/>
      </c>
      <c r="B200" s="364"/>
      <c r="C200" s="364"/>
      <c r="D200" s="365"/>
      <c r="E200" s="365"/>
      <c r="F200" s="364"/>
      <c r="G200" s="364"/>
      <c r="H200" s="366"/>
      <c r="I200" s="366"/>
      <c r="J200" s="261" t="str">
        <f t="shared" si="34"/>
        <v/>
      </c>
      <c r="K200" s="261" t="str">
        <f t="shared" si="35"/>
        <v/>
      </c>
      <c r="L200" s="261" t="str">
        <f t="shared" si="36"/>
        <v/>
      </c>
      <c r="M200" s="261" t="str">
        <f t="shared" si="37"/>
        <v/>
      </c>
      <c r="N200" s="367" t="str">
        <f>IF(C200="","",VLOOKUP(J200,'2.賃金表'!$B$4:$D$47,3))</f>
        <v/>
      </c>
      <c r="O200" s="367" t="str">
        <f>IF($E200="","",INDEX('2.賃金表'!$G$4:$P$88,MATCH($F200,'2.賃金表'!$G$4:$G$88,0),MATCH($E200,'2.賃金表'!$G$4:$P$4,0)))</f>
        <v/>
      </c>
      <c r="P200" s="368"/>
      <c r="Q200" s="265" t="str">
        <f t="shared" si="31"/>
        <v/>
      </c>
      <c r="R200" s="367" t="str">
        <f>IF($G200="","",VLOOKUP($G200,'2.賃金表'!$R$4:$S$11,2,FALSE))</f>
        <v/>
      </c>
      <c r="S200" s="368"/>
      <c r="T200" s="368"/>
      <c r="U200" s="368"/>
      <c r="V200" s="265" t="str">
        <f t="shared" si="38"/>
        <v/>
      </c>
      <c r="W200" s="268" t="str">
        <f t="shared" si="32"/>
        <v/>
      </c>
    </row>
    <row r="201" spans="1:23" x14ac:dyDescent="0.15">
      <c r="A201" s="18" t="str">
        <f t="shared" si="33"/>
        <v/>
      </c>
      <c r="B201" s="364"/>
      <c r="C201" s="364"/>
      <c r="D201" s="365"/>
      <c r="E201" s="365"/>
      <c r="F201" s="364"/>
      <c r="G201" s="364"/>
      <c r="H201" s="366"/>
      <c r="I201" s="366"/>
      <c r="J201" s="261" t="str">
        <f t="shared" si="34"/>
        <v/>
      </c>
      <c r="K201" s="261" t="str">
        <f t="shared" si="35"/>
        <v/>
      </c>
      <c r="L201" s="261" t="str">
        <f t="shared" si="36"/>
        <v/>
      </c>
      <c r="M201" s="261" t="str">
        <f t="shared" si="37"/>
        <v/>
      </c>
      <c r="N201" s="367" t="str">
        <f>IF(C201="","",VLOOKUP(J201,'2.賃金表'!$B$4:$D$47,3))</f>
        <v/>
      </c>
      <c r="O201" s="367" t="str">
        <f>IF($E201="","",INDEX('2.賃金表'!$G$4:$P$88,MATCH($F201,'2.賃金表'!$G$4:$G$88,0),MATCH($E201,'2.賃金表'!$G$4:$P$4,0)))</f>
        <v/>
      </c>
      <c r="P201" s="368"/>
      <c r="Q201" s="265" t="str">
        <f t="shared" ref="Q201:Q257" si="39">IF($E201="","",$N201+$O201+$P201)</f>
        <v/>
      </c>
      <c r="R201" s="367" t="str">
        <f>IF($G201="","",VLOOKUP($G201,'2.賃金表'!$R$4:$S$11,2,FALSE))</f>
        <v/>
      </c>
      <c r="S201" s="368"/>
      <c r="T201" s="368"/>
      <c r="U201" s="368"/>
      <c r="V201" s="265" t="str">
        <f t="shared" si="38"/>
        <v/>
      </c>
      <c r="W201" s="268" t="str">
        <f t="shared" ref="W201:W257" si="40">IF($E201="","",$Q201+$V201)</f>
        <v/>
      </c>
    </row>
    <row r="202" spans="1:23" x14ac:dyDescent="0.15">
      <c r="A202" s="18" t="str">
        <f t="shared" si="33"/>
        <v/>
      </c>
      <c r="B202" s="364"/>
      <c r="C202" s="364"/>
      <c r="D202" s="365"/>
      <c r="E202" s="365"/>
      <c r="F202" s="364"/>
      <c r="G202" s="364"/>
      <c r="H202" s="366"/>
      <c r="I202" s="366"/>
      <c r="J202" s="261" t="str">
        <f t="shared" si="34"/>
        <v/>
      </c>
      <c r="K202" s="261" t="str">
        <f t="shared" si="35"/>
        <v/>
      </c>
      <c r="L202" s="261" t="str">
        <f t="shared" si="36"/>
        <v/>
      </c>
      <c r="M202" s="261" t="str">
        <f t="shared" si="37"/>
        <v/>
      </c>
      <c r="N202" s="367" t="str">
        <f>IF(C202="","",VLOOKUP(J202,'2.賃金表'!$B$4:$D$47,3))</f>
        <v/>
      </c>
      <c r="O202" s="367" t="str">
        <f>IF($E202="","",INDEX('2.賃金表'!$G$4:$P$88,MATCH($F202,'2.賃金表'!$G$4:$G$88,0),MATCH($E202,'2.賃金表'!$G$4:$P$4,0)))</f>
        <v/>
      </c>
      <c r="P202" s="368"/>
      <c r="Q202" s="265" t="str">
        <f t="shared" si="39"/>
        <v/>
      </c>
      <c r="R202" s="367" t="str">
        <f>IF($G202="","",VLOOKUP($G202,'2.賃金表'!$R$4:$S$11,2,FALSE))</f>
        <v/>
      </c>
      <c r="S202" s="368"/>
      <c r="T202" s="368"/>
      <c r="U202" s="368"/>
      <c r="V202" s="265" t="str">
        <f t="shared" si="38"/>
        <v/>
      </c>
      <c r="W202" s="268" t="str">
        <f t="shared" si="40"/>
        <v/>
      </c>
    </row>
    <row r="203" spans="1:23" x14ac:dyDescent="0.15">
      <c r="A203" s="18" t="str">
        <f t="shared" si="33"/>
        <v/>
      </c>
      <c r="B203" s="364"/>
      <c r="C203" s="364"/>
      <c r="D203" s="365"/>
      <c r="E203" s="365"/>
      <c r="F203" s="364"/>
      <c r="G203" s="364"/>
      <c r="H203" s="366"/>
      <c r="I203" s="366"/>
      <c r="J203" s="261" t="str">
        <f t="shared" si="34"/>
        <v/>
      </c>
      <c r="K203" s="261" t="str">
        <f t="shared" si="35"/>
        <v/>
      </c>
      <c r="L203" s="261" t="str">
        <f t="shared" si="36"/>
        <v/>
      </c>
      <c r="M203" s="261" t="str">
        <f t="shared" si="37"/>
        <v/>
      </c>
      <c r="N203" s="367" t="str">
        <f>IF(C203="","",VLOOKUP(J203,'2.賃金表'!$B$4:$D$47,3))</f>
        <v/>
      </c>
      <c r="O203" s="367" t="str">
        <f>IF($E203="","",INDEX('2.賃金表'!$G$4:$P$88,MATCH($F203,'2.賃金表'!$G$4:$G$88,0),MATCH($E203,'2.賃金表'!$G$4:$P$4,0)))</f>
        <v/>
      </c>
      <c r="P203" s="368"/>
      <c r="Q203" s="265" t="str">
        <f t="shared" si="39"/>
        <v/>
      </c>
      <c r="R203" s="367" t="str">
        <f>IF($G203="","",VLOOKUP($G203,'2.賃金表'!$R$4:$S$11,2,FALSE))</f>
        <v/>
      </c>
      <c r="S203" s="368"/>
      <c r="T203" s="368"/>
      <c r="U203" s="368"/>
      <c r="V203" s="265" t="str">
        <f t="shared" si="38"/>
        <v/>
      </c>
      <c r="W203" s="268" t="str">
        <f t="shared" si="40"/>
        <v/>
      </c>
    </row>
    <row r="204" spans="1:23" x14ac:dyDescent="0.15">
      <c r="A204" s="18" t="str">
        <f t="shared" si="33"/>
        <v/>
      </c>
      <c r="B204" s="364"/>
      <c r="C204" s="364"/>
      <c r="D204" s="365"/>
      <c r="E204" s="365"/>
      <c r="F204" s="364"/>
      <c r="G204" s="364"/>
      <c r="H204" s="366"/>
      <c r="I204" s="366"/>
      <c r="J204" s="261" t="str">
        <f t="shared" si="34"/>
        <v/>
      </c>
      <c r="K204" s="261" t="str">
        <f t="shared" si="35"/>
        <v/>
      </c>
      <c r="L204" s="261" t="str">
        <f t="shared" si="36"/>
        <v/>
      </c>
      <c r="M204" s="261" t="str">
        <f t="shared" si="37"/>
        <v/>
      </c>
      <c r="N204" s="367" t="str">
        <f>IF(C204="","",VLOOKUP(J204,'2.賃金表'!$B$4:$D$47,3))</f>
        <v/>
      </c>
      <c r="O204" s="367" t="str">
        <f>IF($E204="","",INDEX('2.賃金表'!$G$4:$P$88,MATCH($F204,'2.賃金表'!$G$4:$G$88,0),MATCH($E204,'2.賃金表'!$G$4:$P$4,0)))</f>
        <v/>
      </c>
      <c r="P204" s="368"/>
      <c r="Q204" s="265" t="str">
        <f t="shared" si="39"/>
        <v/>
      </c>
      <c r="R204" s="367" t="str">
        <f>IF($G204="","",VLOOKUP($G204,'2.賃金表'!$R$4:$S$11,2,FALSE))</f>
        <v/>
      </c>
      <c r="S204" s="368"/>
      <c r="T204" s="368"/>
      <c r="U204" s="368"/>
      <c r="V204" s="265" t="str">
        <f t="shared" si="38"/>
        <v/>
      </c>
      <c r="W204" s="268" t="str">
        <f t="shared" si="40"/>
        <v/>
      </c>
    </row>
    <row r="205" spans="1:23" x14ac:dyDescent="0.15">
      <c r="A205" s="18" t="str">
        <f t="shared" si="33"/>
        <v/>
      </c>
      <c r="B205" s="364"/>
      <c r="C205" s="364"/>
      <c r="D205" s="365"/>
      <c r="E205" s="365"/>
      <c r="F205" s="364"/>
      <c r="G205" s="364"/>
      <c r="H205" s="366"/>
      <c r="I205" s="366"/>
      <c r="J205" s="261" t="str">
        <f t="shared" si="34"/>
        <v/>
      </c>
      <c r="K205" s="261" t="str">
        <f t="shared" si="35"/>
        <v/>
      </c>
      <c r="L205" s="261" t="str">
        <f t="shared" si="36"/>
        <v/>
      </c>
      <c r="M205" s="261" t="str">
        <f t="shared" si="37"/>
        <v/>
      </c>
      <c r="N205" s="367" t="str">
        <f>IF(C205="","",VLOOKUP(J205,'2.賃金表'!$B$4:$D$47,3))</f>
        <v/>
      </c>
      <c r="O205" s="367" t="str">
        <f>IF($E205="","",INDEX('2.賃金表'!$G$4:$P$88,MATCH($F205,'2.賃金表'!$G$4:$G$88,0),MATCH($E205,'2.賃金表'!$G$4:$P$4,0)))</f>
        <v/>
      </c>
      <c r="P205" s="368"/>
      <c r="Q205" s="265" t="str">
        <f t="shared" si="39"/>
        <v/>
      </c>
      <c r="R205" s="367" t="str">
        <f>IF($G205="","",VLOOKUP($G205,'2.賃金表'!$R$4:$S$11,2,FALSE))</f>
        <v/>
      </c>
      <c r="S205" s="368"/>
      <c r="T205" s="368"/>
      <c r="U205" s="368"/>
      <c r="V205" s="265" t="str">
        <f t="shared" si="38"/>
        <v/>
      </c>
      <c r="W205" s="268" t="str">
        <f t="shared" si="40"/>
        <v/>
      </c>
    </row>
    <row r="206" spans="1:23" x14ac:dyDescent="0.15">
      <c r="A206" s="18" t="str">
        <f t="shared" si="33"/>
        <v/>
      </c>
      <c r="B206" s="364"/>
      <c r="C206" s="364"/>
      <c r="D206" s="365"/>
      <c r="E206" s="365"/>
      <c r="F206" s="364"/>
      <c r="G206" s="364"/>
      <c r="H206" s="366"/>
      <c r="I206" s="366"/>
      <c r="J206" s="261" t="str">
        <f t="shared" si="34"/>
        <v/>
      </c>
      <c r="K206" s="261" t="str">
        <f t="shared" si="35"/>
        <v/>
      </c>
      <c r="L206" s="261" t="str">
        <f t="shared" si="36"/>
        <v/>
      </c>
      <c r="M206" s="261" t="str">
        <f t="shared" si="37"/>
        <v/>
      </c>
      <c r="N206" s="367" t="str">
        <f>IF(C206="","",VLOOKUP(J206,'2.賃金表'!$B$4:$D$47,3))</f>
        <v/>
      </c>
      <c r="O206" s="367" t="str">
        <f>IF($E206="","",INDEX('2.賃金表'!$G$4:$P$88,MATCH($F206,'2.賃金表'!$G$4:$G$88,0),MATCH($E206,'2.賃金表'!$G$4:$P$4,0)))</f>
        <v/>
      </c>
      <c r="P206" s="368"/>
      <c r="Q206" s="265" t="str">
        <f t="shared" si="39"/>
        <v/>
      </c>
      <c r="R206" s="367" t="str">
        <f>IF($G206="","",VLOOKUP($G206,'2.賃金表'!$R$4:$S$11,2,FALSE))</f>
        <v/>
      </c>
      <c r="S206" s="368"/>
      <c r="T206" s="368"/>
      <c r="U206" s="368"/>
      <c r="V206" s="265" t="str">
        <f t="shared" si="38"/>
        <v/>
      </c>
      <c r="W206" s="268" t="str">
        <f t="shared" si="40"/>
        <v/>
      </c>
    </row>
    <row r="207" spans="1:23" x14ac:dyDescent="0.15">
      <c r="A207" s="18" t="str">
        <f t="shared" si="33"/>
        <v/>
      </c>
      <c r="B207" s="364"/>
      <c r="C207" s="364"/>
      <c r="D207" s="365"/>
      <c r="E207" s="365"/>
      <c r="F207" s="364"/>
      <c r="G207" s="364"/>
      <c r="H207" s="366"/>
      <c r="I207" s="366"/>
      <c r="J207" s="261" t="str">
        <f t="shared" si="34"/>
        <v/>
      </c>
      <c r="K207" s="261" t="str">
        <f t="shared" si="35"/>
        <v/>
      </c>
      <c r="L207" s="261" t="str">
        <f t="shared" si="36"/>
        <v/>
      </c>
      <c r="M207" s="261" t="str">
        <f t="shared" si="37"/>
        <v/>
      </c>
      <c r="N207" s="367" t="str">
        <f>IF(C207="","",VLOOKUP(J207,'2.賃金表'!$B$4:$D$47,3))</f>
        <v/>
      </c>
      <c r="O207" s="367" t="str">
        <f>IF($E207="","",INDEX('2.賃金表'!$G$4:$P$88,MATCH($F207,'2.賃金表'!$G$4:$G$88,0),MATCH($E207,'2.賃金表'!$G$4:$P$4,0)))</f>
        <v/>
      </c>
      <c r="P207" s="368"/>
      <c r="Q207" s="265" t="str">
        <f t="shared" si="39"/>
        <v/>
      </c>
      <c r="R207" s="367" t="str">
        <f>IF($G207="","",VLOOKUP($G207,'2.賃金表'!$R$4:$S$11,2,FALSE))</f>
        <v/>
      </c>
      <c r="S207" s="368"/>
      <c r="T207" s="368"/>
      <c r="U207" s="368"/>
      <c r="V207" s="265" t="str">
        <f t="shared" si="38"/>
        <v/>
      </c>
      <c r="W207" s="268" t="str">
        <f t="shared" si="40"/>
        <v/>
      </c>
    </row>
    <row r="208" spans="1:23" x14ac:dyDescent="0.15">
      <c r="A208" s="18" t="str">
        <f t="shared" si="33"/>
        <v/>
      </c>
      <c r="B208" s="364"/>
      <c r="C208" s="364"/>
      <c r="D208" s="365"/>
      <c r="E208" s="365"/>
      <c r="F208" s="364"/>
      <c r="G208" s="364"/>
      <c r="H208" s="366"/>
      <c r="I208" s="366"/>
      <c r="J208" s="261" t="str">
        <f t="shared" si="34"/>
        <v/>
      </c>
      <c r="K208" s="261" t="str">
        <f t="shared" si="35"/>
        <v/>
      </c>
      <c r="L208" s="261" t="str">
        <f t="shared" si="36"/>
        <v/>
      </c>
      <c r="M208" s="261" t="str">
        <f t="shared" si="37"/>
        <v/>
      </c>
      <c r="N208" s="367" t="str">
        <f>IF(C208="","",VLOOKUP(J208,'2.賃金表'!$B$4:$D$47,3))</f>
        <v/>
      </c>
      <c r="O208" s="367" t="str">
        <f>IF($E208="","",INDEX('2.賃金表'!$G$4:$P$88,MATCH($F208,'2.賃金表'!$G$4:$G$88,0),MATCH($E208,'2.賃金表'!$G$4:$P$4,0)))</f>
        <v/>
      </c>
      <c r="P208" s="368"/>
      <c r="Q208" s="265" t="str">
        <f t="shared" si="39"/>
        <v/>
      </c>
      <c r="R208" s="367" t="str">
        <f>IF($G208="","",VLOOKUP($G208,'2.賃金表'!$R$4:$S$11,2,FALSE))</f>
        <v/>
      </c>
      <c r="S208" s="368"/>
      <c r="T208" s="368"/>
      <c r="U208" s="368"/>
      <c r="V208" s="265" t="str">
        <f t="shared" si="38"/>
        <v/>
      </c>
      <c r="W208" s="268" t="str">
        <f t="shared" si="40"/>
        <v/>
      </c>
    </row>
    <row r="209" spans="1:23" x14ac:dyDescent="0.15">
      <c r="A209" s="18" t="str">
        <f t="shared" si="33"/>
        <v/>
      </c>
      <c r="B209" s="364"/>
      <c r="C209" s="364"/>
      <c r="D209" s="365"/>
      <c r="E209" s="365"/>
      <c r="F209" s="364"/>
      <c r="G209" s="364"/>
      <c r="H209" s="366"/>
      <c r="I209" s="366"/>
      <c r="J209" s="261" t="str">
        <f t="shared" si="34"/>
        <v/>
      </c>
      <c r="K209" s="261" t="str">
        <f t="shared" si="35"/>
        <v/>
      </c>
      <c r="L209" s="261" t="str">
        <f t="shared" si="36"/>
        <v/>
      </c>
      <c r="M209" s="261" t="str">
        <f t="shared" si="37"/>
        <v/>
      </c>
      <c r="N209" s="367" t="str">
        <f>IF(C209="","",VLOOKUP(J209,'2.賃金表'!$B$4:$D$47,3))</f>
        <v/>
      </c>
      <c r="O209" s="367" t="str">
        <f>IF($E209="","",INDEX('2.賃金表'!$G$4:$P$88,MATCH($F209,'2.賃金表'!$G$4:$G$88,0),MATCH($E209,'2.賃金表'!$G$4:$P$4,0)))</f>
        <v/>
      </c>
      <c r="P209" s="368"/>
      <c r="Q209" s="265" t="str">
        <f t="shared" si="39"/>
        <v/>
      </c>
      <c r="R209" s="367" t="str">
        <f>IF($G209="","",VLOOKUP($G209,'2.賃金表'!$R$4:$S$11,2,FALSE))</f>
        <v/>
      </c>
      <c r="S209" s="368"/>
      <c r="T209" s="368"/>
      <c r="U209" s="368"/>
      <c r="V209" s="265" t="str">
        <f t="shared" si="38"/>
        <v/>
      </c>
      <c r="W209" s="268" t="str">
        <f t="shared" si="40"/>
        <v/>
      </c>
    </row>
    <row r="210" spans="1:23" x14ac:dyDescent="0.15">
      <c r="A210" s="18" t="str">
        <f t="shared" si="33"/>
        <v/>
      </c>
      <c r="B210" s="364"/>
      <c r="C210" s="364"/>
      <c r="D210" s="365"/>
      <c r="E210" s="365"/>
      <c r="F210" s="364"/>
      <c r="G210" s="364"/>
      <c r="H210" s="366"/>
      <c r="I210" s="366"/>
      <c r="J210" s="261" t="str">
        <f t="shared" si="34"/>
        <v/>
      </c>
      <c r="K210" s="261" t="str">
        <f t="shared" si="35"/>
        <v/>
      </c>
      <c r="L210" s="261" t="str">
        <f t="shared" si="36"/>
        <v/>
      </c>
      <c r="M210" s="261" t="str">
        <f t="shared" si="37"/>
        <v/>
      </c>
      <c r="N210" s="367" t="str">
        <f>IF(C210="","",VLOOKUP(J210,'2.賃金表'!$B$4:$D$47,3))</f>
        <v/>
      </c>
      <c r="O210" s="367" t="str">
        <f>IF($E210="","",INDEX('2.賃金表'!$G$4:$P$88,MATCH($F210,'2.賃金表'!$G$4:$G$88,0),MATCH($E210,'2.賃金表'!$G$4:$P$4,0)))</f>
        <v/>
      </c>
      <c r="P210" s="368"/>
      <c r="Q210" s="265" t="str">
        <f t="shared" si="39"/>
        <v/>
      </c>
      <c r="R210" s="367" t="str">
        <f>IF($G210="","",VLOOKUP($G210,'2.賃金表'!$R$4:$S$11,2,FALSE))</f>
        <v/>
      </c>
      <c r="S210" s="368"/>
      <c r="T210" s="368"/>
      <c r="U210" s="368"/>
      <c r="V210" s="265" t="str">
        <f t="shared" si="38"/>
        <v/>
      </c>
      <c r="W210" s="268" t="str">
        <f t="shared" si="40"/>
        <v/>
      </c>
    </row>
    <row r="211" spans="1:23" x14ac:dyDescent="0.15">
      <c r="A211" s="18" t="str">
        <f t="shared" si="33"/>
        <v/>
      </c>
      <c r="B211" s="364"/>
      <c r="C211" s="364"/>
      <c r="D211" s="365"/>
      <c r="E211" s="365"/>
      <c r="F211" s="364"/>
      <c r="G211" s="364"/>
      <c r="H211" s="366"/>
      <c r="I211" s="366"/>
      <c r="J211" s="261" t="str">
        <f t="shared" si="34"/>
        <v/>
      </c>
      <c r="K211" s="261" t="str">
        <f t="shared" si="35"/>
        <v/>
      </c>
      <c r="L211" s="261" t="str">
        <f t="shared" si="36"/>
        <v/>
      </c>
      <c r="M211" s="261" t="str">
        <f t="shared" si="37"/>
        <v/>
      </c>
      <c r="N211" s="367" t="str">
        <f>IF(C211="","",VLOOKUP(J211,'2.賃金表'!$B$4:$D$47,3))</f>
        <v/>
      </c>
      <c r="O211" s="367" t="str">
        <f>IF($E211="","",INDEX('2.賃金表'!$G$4:$P$88,MATCH($F211,'2.賃金表'!$G$4:$G$88,0),MATCH($E211,'2.賃金表'!$G$4:$P$4,0)))</f>
        <v/>
      </c>
      <c r="P211" s="368"/>
      <c r="Q211" s="265" t="str">
        <f t="shared" si="39"/>
        <v/>
      </c>
      <c r="R211" s="367" t="str">
        <f>IF($G211="","",VLOOKUP($G211,'2.賃金表'!$R$4:$S$11,2,FALSE))</f>
        <v/>
      </c>
      <c r="S211" s="368"/>
      <c r="T211" s="368"/>
      <c r="U211" s="368"/>
      <c r="V211" s="265" t="str">
        <f t="shared" si="38"/>
        <v/>
      </c>
      <c r="W211" s="268" t="str">
        <f t="shared" si="40"/>
        <v/>
      </c>
    </row>
    <row r="212" spans="1:23" x14ac:dyDescent="0.15">
      <c r="A212" s="18" t="str">
        <f t="shared" si="33"/>
        <v/>
      </c>
      <c r="B212" s="364"/>
      <c r="C212" s="364"/>
      <c r="D212" s="365"/>
      <c r="E212" s="365"/>
      <c r="F212" s="364"/>
      <c r="G212" s="364"/>
      <c r="H212" s="366"/>
      <c r="I212" s="366"/>
      <c r="J212" s="261" t="str">
        <f t="shared" si="34"/>
        <v/>
      </c>
      <c r="K212" s="261" t="str">
        <f t="shared" si="35"/>
        <v/>
      </c>
      <c r="L212" s="261" t="str">
        <f t="shared" si="36"/>
        <v/>
      </c>
      <c r="M212" s="261" t="str">
        <f t="shared" si="37"/>
        <v/>
      </c>
      <c r="N212" s="367" t="str">
        <f>IF(C212="","",VLOOKUP(J212,'2.賃金表'!$B$4:$D$47,3))</f>
        <v/>
      </c>
      <c r="O212" s="367" t="str">
        <f>IF($E212="","",INDEX('2.賃金表'!$G$4:$P$88,MATCH($F212,'2.賃金表'!$G$4:$G$88,0),MATCH($E212,'2.賃金表'!$G$4:$P$4,0)))</f>
        <v/>
      </c>
      <c r="P212" s="368"/>
      <c r="Q212" s="265" t="str">
        <f t="shared" si="39"/>
        <v/>
      </c>
      <c r="R212" s="367" t="str">
        <f>IF($G212="","",VLOOKUP($G212,'2.賃金表'!$R$4:$S$11,2,FALSE))</f>
        <v/>
      </c>
      <c r="S212" s="368"/>
      <c r="T212" s="368"/>
      <c r="U212" s="368"/>
      <c r="V212" s="265" t="str">
        <f t="shared" si="38"/>
        <v/>
      </c>
      <c r="W212" s="268" t="str">
        <f t="shared" si="40"/>
        <v/>
      </c>
    </row>
    <row r="213" spans="1:23" x14ac:dyDescent="0.15">
      <c r="A213" s="18" t="str">
        <f t="shared" si="33"/>
        <v/>
      </c>
      <c r="B213" s="364"/>
      <c r="C213" s="364"/>
      <c r="D213" s="365"/>
      <c r="E213" s="365"/>
      <c r="F213" s="364"/>
      <c r="G213" s="364"/>
      <c r="H213" s="366"/>
      <c r="I213" s="366"/>
      <c r="J213" s="261" t="str">
        <f t="shared" si="34"/>
        <v/>
      </c>
      <c r="K213" s="261" t="str">
        <f t="shared" si="35"/>
        <v/>
      </c>
      <c r="L213" s="261" t="str">
        <f t="shared" si="36"/>
        <v/>
      </c>
      <c r="M213" s="261" t="str">
        <f t="shared" si="37"/>
        <v/>
      </c>
      <c r="N213" s="367" t="str">
        <f>IF(C213="","",VLOOKUP(J213,'2.賃金表'!$B$4:$D$47,3))</f>
        <v/>
      </c>
      <c r="O213" s="367" t="str">
        <f>IF($E213="","",INDEX('2.賃金表'!$G$4:$P$88,MATCH($F213,'2.賃金表'!$G$4:$G$88,0),MATCH($E213,'2.賃金表'!$G$4:$P$4,0)))</f>
        <v/>
      </c>
      <c r="P213" s="368"/>
      <c r="Q213" s="265" t="str">
        <f t="shared" si="39"/>
        <v/>
      </c>
      <c r="R213" s="367" t="str">
        <f>IF($G213="","",VLOOKUP($G213,'2.賃金表'!$R$4:$S$11,2,FALSE))</f>
        <v/>
      </c>
      <c r="S213" s="368"/>
      <c r="T213" s="368"/>
      <c r="U213" s="368"/>
      <c r="V213" s="265" t="str">
        <f t="shared" si="38"/>
        <v/>
      </c>
      <c r="W213" s="268" t="str">
        <f t="shared" si="40"/>
        <v/>
      </c>
    </row>
    <row r="214" spans="1:23" x14ac:dyDescent="0.15">
      <c r="A214" s="18" t="str">
        <f t="shared" si="33"/>
        <v/>
      </c>
      <c r="B214" s="364"/>
      <c r="C214" s="364"/>
      <c r="D214" s="365"/>
      <c r="E214" s="365"/>
      <c r="F214" s="364"/>
      <c r="G214" s="364"/>
      <c r="H214" s="366"/>
      <c r="I214" s="366"/>
      <c r="J214" s="261" t="str">
        <f t="shared" si="34"/>
        <v/>
      </c>
      <c r="K214" s="261" t="str">
        <f t="shared" si="35"/>
        <v/>
      </c>
      <c r="L214" s="261" t="str">
        <f t="shared" si="36"/>
        <v/>
      </c>
      <c r="M214" s="261" t="str">
        <f t="shared" si="37"/>
        <v/>
      </c>
      <c r="N214" s="367" t="str">
        <f>IF(C214="","",VLOOKUP(J214,'2.賃金表'!$B$4:$D$47,3))</f>
        <v/>
      </c>
      <c r="O214" s="367" t="str">
        <f>IF($E214="","",INDEX('2.賃金表'!$G$4:$P$88,MATCH($F214,'2.賃金表'!$G$4:$G$88,0),MATCH($E214,'2.賃金表'!$G$4:$P$4,0)))</f>
        <v/>
      </c>
      <c r="P214" s="368"/>
      <c r="Q214" s="265" t="str">
        <f t="shared" si="39"/>
        <v/>
      </c>
      <c r="R214" s="367" t="str">
        <f>IF($G214="","",VLOOKUP($G214,'2.賃金表'!$R$4:$S$11,2,FALSE))</f>
        <v/>
      </c>
      <c r="S214" s="368"/>
      <c r="T214" s="368"/>
      <c r="U214" s="368"/>
      <c r="V214" s="265" t="str">
        <f t="shared" si="38"/>
        <v/>
      </c>
      <c r="W214" s="268" t="str">
        <f t="shared" si="40"/>
        <v/>
      </c>
    </row>
    <row r="215" spans="1:23" x14ac:dyDescent="0.15">
      <c r="A215" s="18" t="str">
        <f t="shared" si="33"/>
        <v/>
      </c>
      <c r="B215" s="364"/>
      <c r="C215" s="364"/>
      <c r="D215" s="365"/>
      <c r="E215" s="365"/>
      <c r="F215" s="364"/>
      <c r="G215" s="364"/>
      <c r="H215" s="366"/>
      <c r="I215" s="366"/>
      <c r="J215" s="261" t="str">
        <f t="shared" si="34"/>
        <v/>
      </c>
      <c r="K215" s="261" t="str">
        <f t="shared" si="35"/>
        <v/>
      </c>
      <c r="L215" s="261" t="str">
        <f t="shared" si="36"/>
        <v/>
      </c>
      <c r="M215" s="261" t="str">
        <f t="shared" si="37"/>
        <v/>
      </c>
      <c r="N215" s="367" t="str">
        <f>IF(C215="","",VLOOKUP(J215,'2.賃金表'!$B$4:$D$47,3))</f>
        <v/>
      </c>
      <c r="O215" s="367" t="str">
        <f>IF($E215="","",INDEX('2.賃金表'!$G$4:$P$88,MATCH($F215,'2.賃金表'!$G$4:$G$88,0),MATCH($E215,'2.賃金表'!$G$4:$P$4,0)))</f>
        <v/>
      </c>
      <c r="P215" s="368"/>
      <c r="Q215" s="265" t="str">
        <f t="shared" si="39"/>
        <v/>
      </c>
      <c r="R215" s="367" t="str">
        <f>IF($G215="","",VLOOKUP($G215,'2.賃金表'!$R$4:$S$11,2,FALSE))</f>
        <v/>
      </c>
      <c r="S215" s="368"/>
      <c r="T215" s="368"/>
      <c r="U215" s="368"/>
      <c r="V215" s="265" t="str">
        <f t="shared" si="38"/>
        <v/>
      </c>
      <c r="W215" s="268" t="str">
        <f t="shared" si="40"/>
        <v/>
      </c>
    </row>
    <row r="216" spans="1:23" x14ac:dyDescent="0.15">
      <c r="A216" s="18" t="str">
        <f t="shared" si="33"/>
        <v/>
      </c>
      <c r="B216" s="364"/>
      <c r="C216" s="364"/>
      <c r="D216" s="365"/>
      <c r="E216" s="365"/>
      <c r="F216" s="364"/>
      <c r="G216" s="364"/>
      <c r="H216" s="366"/>
      <c r="I216" s="366"/>
      <c r="J216" s="261" t="str">
        <f t="shared" si="34"/>
        <v/>
      </c>
      <c r="K216" s="261" t="str">
        <f t="shared" si="35"/>
        <v/>
      </c>
      <c r="L216" s="261" t="str">
        <f t="shared" si="36"/>
        <v/>
      </c>
      <c r="M216" s="261" t="str">
        <f t="shared" si="37"/>
        <v/>
      </c>
      <c r="N216" s="367" t="str">
        <f>IF(C216="","",VLOOKUP(J216,'2.賃金表'!$B$4:$D$47,3))</f>
        <v/>
      </c>
      <c r="O216" s="367" t="str">
        <f>IF($E216="","",INDEX('2.賃金表'!$G$4:$P$88,MATCH($F216,'2.賃金表'!$G$4:$G$88,0),MATCH($E216,'2.賃金表'!$G$4:$P$4,0)))</f>
        <v/>
      </c>
      <c r="P216" s="368"/>
      <c r="Q216" s="265" t="str">
        <f t="shared" si="39"/>
        <v/>
      </c>
      <c r="R216" s="367" t="str">
        <f>IF($G216="","",VLOOKUP($G216,'2.賃金表'!$R$4:$S$11,2,FALSE))</f>
        <v/>
      </c>
      <c r="S216" s="368"/>
      <c r="T216" s="368"/>
      <c r="U216" s="368"/>
      <c r="V216" s="265" t="str">
        <f t="shared" si="38"/>
        <v/>
      </c>
      <c r="W216" s="268" t="str">
        <f t="shared" si="40"/>
        <v/>
      </c>
    </row>
    <row r="217" spans="1:23" x14ac:dyDescent="0.15">
      <c r="A217" s="18" t="str">
        <f t="shared" si="33"/>
        <v/>
      </c>
      <c r="B217" s="364"/>
      <c r="C217" s="364"/>
      <c r="D217" s="365"/>
      <c r="E217" s="365"/>
      <c r="F217" s="364"/>
      <c r="G217" s="364"/>
      <c r="H217" s="366"/>
      <c r="I217" s="366"/>
      <c r="J217" s="261" t="str">
        <f t="shared" si="34"/>
        <v/>
      </c>
      <c r="K217" s="261" t="str">
        <f t="shared" si="35"/>
        <v/>
      </c>
      <c r="L217" s="261" t="str">
        <f t="shared" si="36"/>
        <v/>
      </c>
      <c r="M217" s="261" t="str">
        <f t="shared" si="37"/>
        <v/>
      </c>
      <c r="N217" s="367" t="str">
        <f>IF(C217="","",VLOOKUP(J217,'2.賃金表'!$B$4:$D$47,3))</f>
        <v/>
      </c>
      <c r="O217" s="367" t="str">
        <f>IF($E217="","",INDEX('2.賃金表'!$G$4:$P$88,MATCH($F217,'2.賃金表'!$G$4:$G$88,0),MATCH($E217,'2.賃金表'!$G$4:$P$4,0)))</f>
        <v/>
      </c>
      <c r="P217" s="368"/>
      <c r="Q217" s="265" t="str">
        <f t="shared" si="39"/>
        <v/>
      </c>
      <c r="R217" s="367" t="str">
        <f>IF($G217="","",VLOOKUP($G217,'2.賃金表'!$R$4:$S$11,2,FALSE))</f>
        <v/>
      </c>
      <c r="S217" s="368"/>
      <c r="T217" s="368"/>
      <c r="U217" s="368"/>
      <c r="V217" s="265" t="str">
        <f t="shared" si="38"/>
        <v/>
      </c>
      <c r="W217" s="268" t="str">
        <f t="shared" si="40"/>
        <v/>
      </c>
    </row>
    <row r="218" spans="1:23" x14ac:dyDescent="0.15">
      <c r="A218" s="18" t="str">
        <f t="shared" si="33"/>
        <v/>
      </c>
      <c r="B218" s="364"/>
      <c r="C218" s="364"/>
      <c r="D218" s="365"/>
      <c r="E218" s="365"/>
      <c r="F218" s="364"/>
      <c r="G218" s="364"/>
      <c r="H218" s="366"/>
      <c r="I218" s="366"/>
      <c r="J218" s="261" t="str">
        <f t="shared" si="34"/>
        <v/>
      </c>
      <c r="K218" s="261" t="str">
        <f t="shared" si="35"/>
        <v/>
      </c>
      <c r="L218" s="261" t="str">
        <f t="shared" si="36"/>
        <v/>
      </c>
      <c r="M218" s="261" t="str">
        <f t="shared" si="37"/>
        <v/>
      </c>
      <c r="N218" s="367" t="str">
        <f>IF(C218="","",VLOOKUP(J218,'2.賃金表'!$B$4:$D$47,3))</f>
        <v/>
      </c>
      <c r="O218" s="367" t="str">
        <f>IF($E218="","",INDEX('2.賃金表'!$G$4:$P$88,MATCH($F218,'2.賃金表'!$G$4:$G$88,0),MATCH($E218,'2.賃金表'!$G$4:$P$4,0)))</f>
        <v/>
      </c>
      <c r="P218" s="368"/>
      <c r="Q218" s="265" t="str">
        <f t="shared" si="39"/>
        <v/>
      </c>
      <c r="R218" s="367" t="str">
        <f>IF($G218="","",VLOOKUP($G218,'2.賃金表'!$R$4:$S$11,2,FALSE))</f>
        <v/>
      </c>
      <c r="S218" s="368"/>
      <c r="T218" s="368"/>
      <c r="U218" s="368"/>
      <c r="V218" s="265" t="str">
        <f t="shared" si="38"/>
        <v/>
      </c>
      <c r="W218" s="268" t="str">
        <f t="shared" si="40"/>
        <v/>
      </c>
    </row>
    <row r="219" spans="1:23" x14ac:dyDescent="0.15">
      <c r="A219" s="18" t="str">
        <f t="shared" si="33"/>
        <v/>
      </c>
      <c r="B219" s="364"/>
      <c r="C219" s="364"/>
      <c r="D219" s="365"/>
      <c r="E219" s="365"/>
      <c r="F219" s="364"/>
      <c r="G219" s="364"/>
      <c r="H219" s="366"/>
      <c r="I219" s="366"/>
      <c r="J219" s="261" t="str">
        <f t="shared" si="34"/>
        <v/>
      </c>
      <c r="K219" s="261" t="str">
        <f t="shared" si="35"/>
        <v/>
      </c>
      <c r="L219" s="261" t="str">
        <f t="shared" si="36"/>
        <v/>
      </c>
      <c r="M219" s="261" t="str">
        <f t="shared" si="37"/>
        <v/>
      </c>
      <c r="N219" s="367" t="str">
        <f>IF(C219="","",VLOOKUP(J219,'2.賃金表'!$B$4:$D$47,3))</f>
        <v/>
      </c>
      <c r="O219" s="367" t="str">
        <f>IF($E219="","",INDEX('2.賃金表'!$G$4:$P$88,MATCH($F219,'2.賃金表'!$G$4:$G$88,0),MATCH($E219,'2.賃金表'!$G$4:$P$4,0)))</f>
        <v/>
      </c>
      <c r="P219" s="368"/>
      <c r="Q219" s="265" t="str">
        <f t="shared" si="39"/>
        <v/>
      </c>
      <c r="R219" s="367" t="str">
        <f>IF($G219="","",VLOOKUP($G219,'2.賃金表'!$R$4:$S$11,2,FALSE))</f>
        <v/>
      </c>
      <c r="S219" s="368"/>
      <c r="T219" s="368"/>
      <c r="U219" s="368"/>
      <c r="V219" s="265" t="str">
        <f t="shared" si="38"/>
        <v/>
      </c>
      <c r="W219" s="268" t="str">
        <f t="shared" si="40"/>
        <v/>
      </c>
    </row>
    <row r="220" spans="1:23" x14ac:dyDescent="0.15">
      <c r="A220" s="18" t="str">
        <f t="shared" si="33"/>
        <v/>
      </c>
      <c r="B220" s="364"/>
      <c r="C220" s="364"/>
      <c r="D220" s="365"/>
      <c r="E220" s="365"/>
      <c r="F220" s="364"/>
      <c r="G220" s="364"/>
      <c r="H220" s="366"/>
      <c r="I220" s="366"/>
      <c r="J220" s="261" t="str">
        <f t="shared" si="34"/>
        <v/>
      </c>
      <c r="K220" s="261" t="str">
        <f t="shared" si="35"/>
        <v/>
      </c>
      <c r="L220" s="261" t="str">
        <f t="shared" si="36"/>
        <v/>
      </c>
      <c r="M220" s="261" t="str">
        <f t="shared" si="37"/>
        <v/>
      </c>
      <c r="N220" s="367" t="str">
        <f>IF(C220="","",VLOOKUP(J220,'2.賃金表'!$B$4:$D$47,3))</f>
        <v/>
      </c>
      <c r="O220" s="367" t="str">
        <f>IF($E220="","",INDEX('2.賃金表'!$G$4:$P$88,MATCH($F220,'2.賃金表'!$G$4:$G$88,0),MATCH($E220,'2.賃金表'!$G$4:$P$4,0)))</f>
        <v/>
      </c>
      <c r="P220" s="368"/>
      <c r="Q220" s="265" t="str">
        <f t="shared" si="39"/>
        <v/>
      </c>
      <c r="R220" s="367" t="str">
        <f>IF($G220="","",VLOOKUP($G220,'2.賃金表'!$R$4:$S$11,2,FALSE))</f>
        <v/>
      </c>
      <c r="S220" s="368"/>
      <c r="T220" s="368"/>
      <c r="U220" s="368"/>
      <c r="V220" s="265" t="str">
        <f t="shared" si="38"/>
        <v/>
      </c>
      <c r="W220" s="268" t="str">
        <f t="shared" si="40"/>
        <v/>
      </c>
    </row>
    <row r="221" spans="1:23" x14ac:dyDescent="0.15">
      <c r="A221" s="18" t="str">
        <f t="shared" si="33"/>
        <v/>
      </c>
      <c r="B221" s="364"/>
      <c r="C221" s="364"/>
      <c r="D221" s="365"/>
      <c r="E221" s="365"/>
      <c r="F221" s="364"/>
      <c r="G221" s="364"/>
      <c r="H221" s="366"/>
      <c r="I221" s="366"/>
      <c r="J221" s="261" t="str">
        <f t="shared" si="34"/>
        <v/>
      </c>
      <c r="K221" s="261" t="str">
        <f t="shared" si="35"/>
        <v/>
      </c>
      <c r="L221" s="261" t="str">
        <f t="shared" si="36"/>
        <v/>
      </c>
      <c r="M221" s="261" t="str">
        <f t="shared" si="37"/>
        <v/>
      </c>
      <c r="N221" s="367" t="str">
        <f>IF(C221="","",VLOOKUP(J221,'2.賃金表'!$B$4:$D$47,3))</f>
        <v/>
      </c>
      <c r="O221" s="367" t="str">
        <f>IF($E221="","",INDEX('2.賃金表'!$G$4:$P$88,MATCH($F221,'2.賃金表'!$G$4:$G$88,0),MATCH($E221,'2.賃金表'!$G$4:$P$4,0)))</f>
        <v/>
      </c>
      <c r="P221" s="368"/>
      <c r="Q221" s="265" t="str">
        <f t="shared" si="39"/>
        <v/>
      </c>
      <c r="R221" s="367" t="str">
        <f>IF($G221="","",VLOOKUP($G221,'2.賃金表'!$R$4:$S$11,2,FALSE))</f>
        <v/>
      </c>
      <c r="S221" s="368"/>
      <c r="T221" s="368"/>
      <c r="U221" s="368"/>
      <c r="V221" s="265" t="str">
        <f t="shared" si="38"/>
        <v/>
      </c>
      <c r="W221" s="268" t="str">
        <f t="shared" si="40"/>
        <v/>
      </c>
    </row>
    <row r="222" spans="1:23" x14ac:dyDescent="0.15">
      <c r="A222" s="18" t="str">
        <f t="shared" si="33"/>
        <v/>
      </c>
      <c r="B222" s="364"/>
      <c r="C222" s="364"/>
      <c r="D222" s="365"/>
      <c r="E222" s="365"/>
      <c r="F222" s="364"/>
      <c r="G222" s="364"/>
      <c r="H222" s="366"/>
      <c r="I222" s="366"/>
      <c r="J222" s="261" t="str">
        <f t="shared" si="34"/>
        <v/>
      </c>
      <c r="K222" s="261" t="str">
        <f t="shared" si="35"/>
        <v/>
      </c>
      <c r="L222" s="261" t="str">
        <f t="shared" si="36"/>
        <v/>
      </c>
      <c r="M222" s="261" t="str">
        <f t="shared" si="37"/>
        <v/>
      </c>
      <c r="N222" s="367" t="str">
        <f>IF(C222="","",VLOOKUP(J222,'2.賃金表'!$B$4:$D$47,3))</f>
        <v/>
      </c>
      <c r="O222" s="367" t="str">
        <f>IF($E222="","",INDEX('2.賃金表'!$G$4:$P$88,MATCH($F222,'2.賃金表'!$G$4:$G$88,0),MATCH($E222,'2.賃金表'!$G$4:$P$4,0)))</f>
        <v/>
      </c>
      <c r="P222" s="368"/>
      <c r="Q222" s="265" t="str">
        <f t="shared" si="39"/>
        <v/>
      </c>
      <c r="R222" s="367" t="str">
        <f>IF($G222="","",VLOOKUP($G222,'2.賃金表'!$R$4:$S$11,2,FALSE))</f>
        <v/>
      </c>
      <c r="S222" s="368"/>
      <c r="T222" s="368"/>
      <c r="U222" s="368"/>
      <c r="V222" s="265" t="str">
        <f t="shared" si="38"/>
        <v/>
      </c>
      <c r="W222" s="268" t="str">
        <f t="shared" si="40"/>
        <v/>
      </c>
    </row>
    <row r="223" spans="1:23" x14ac:dyDescent="0.15">
      <c r="A223" s="18" t="str">
        <f t="shared" si="33"/>
        <v/>
      </c>
      <c r="B223" s="364"/>
      <c r="C223" s="364"/>
      <c r="D223" s="365"/>
      <c r="E223" s="365"/>
      <c r="F223" s="364"/>
      <c r="G223" s="364"/>
      <c r="H223" s="366"/>
      <c r="I223" s="366"/>
      <c r="J223" s="261" t="str">
        <f t="shared" si="34"/>
        <v/>
      </c>
      <c r="K223" s="261" t="str">
        <f t="shared" si="35"/>
        <v/>
      </c>
      <c r="L223" s="261" t="str">
        <f t="shared" si="36"/>
        <v/>
      </c>
      <c r="M223" s="261" t="str">
        <f t="shared" si="37"/>
        <v/>
      </c>
      <c r="N223" s="367" t="str">
        <f>IF(C223="","",VLOOKUP(J223,'2.賃金表'!$B$4:$D$47,3))</f>
        <v/>
      </c>
      <c r="O223" s="367" t="str">
        <f>IF($E223="","",INDEX('2.賃金表'!$G$4:$P$88,MATCH($F223,'2.賃金表'!$G$4:$G$88,0),MATCH($E223,'2.賃金表'!$G$4:$P$4,0)))</f>
        <v/>
      </c>
      <c r="P223" s="368"/>
      <c r="Q223" s="265" t="str">
        <f t="shared" si="39"/>
        <v/>
      </c>
      <c r="R223" s="367" t="str">
        <f>IF($G223="","",VLOOKUP($G223,'2.賃金表'!$R$4:$S$11,2,FALSE))</f>
        <v/>
      </c>
      <c r="S223" s="368"/>
      <c r="T223" s="368"/>
      <c r="U223" s="368"/>
      <c r="V223" s="265" t="str">
        <f t="shared" si="38"/>
        <v/>
      </c>
      <c r="W223" s="268" t="str">
        <f t="shared" si="40"/>
        <v/>
      </c>
    </row>
    <row r="224" spans="1:23" x14ac:dyDescent="0.15">
      <c r="A224" s="18" t="str">
        <f t="shared" si="33"/>
        <v/>
      </c>
      <c r="B224" s="364"/>
      <c r="C224" s="364"/>
      <c r="D224" s="365"/>
      <c r="E224" s="365"/>
      <c r="F224" s="364"/>
      <c r="G224" s="364"/>
      <c r="H224" s="366"/>
      <c r="I224" s="366"/>
      <c r="J224" s="261" t="str">
        <f t="shared" si="34"/>
        <v/>
      </c>
      <c r="K224" s="261" t="str">
        <f t="shared" si="35"/>
        <v/>
      </c>
      <c r="L224" s="261" t="str">
        <f t="shared" si="36"/>
        <v/>
      </c>
      <c r="M224" s="261" t="str">
        <f t="shared" si="37"/>
        <v/>
      </c>
      <c r="N224" s="367" t="str">
        <f>IF(C224="","",VLOOKUP(J224,'2.賃金表'!$B$4:$D$47,3))</f>
        <v/>
      </c>
      <c r="O224" s="367" t="str">
        <f>IF($E224="","",INDEX('2.賃金表'!$G$4:$P$88,MATCH($F224,'2.賃金表'!$G$4:$G$88,0),MATCH($E224,'2.賃金表'!$G$4:$P$4,0)))</f>
        <v/>
      </c>
      <c r="P224" s="368"/>
      <c r="Q224" s="265" t="str">
        <f t="shared" si="39"/>
        <v/>
      </c>
      <c r="R224" s="367" t="str">
        <f>IF($G224="","",VLOOKUP($G224,'2.賃金表'!$R$4:$S$11,2,FALSE))</f>
        <v/>
      </c>
      <c r="S224" s="368"/>
      <c r="T224" s="368"/>
      <c r="U224" s="368"/>
      <c r="V224" s="265" t="str">
        <f t="shared" si="38"/>
        <v/>
      </c>
      <c r="W224" s="268" t="str">
        <f t="shared" si="40"/>
        <v/>
      </c>
    </row>
    <row r="225" spans="1:23" x14ac:dyDescent="0.15">
      <c r="A225" s="18" t="str">
        <f t="shared" si="33"/>
        <v/>
      </c>
      <c r="B225" s="364"/>
      <c r="C225" s="364"/>
      <c r="D225" s="365"/>
      <c r="E225" s="365"/>
      <c r="F225" s="364"/>
      <c r="G225" s="364"/>
      <c r="H225" s="366"/>
      <c r="I225" s="366"/>
      <c r="J225" s="261" t="str">
        <f t="shared" si="34"/>
        <v/>
      </c>
      <c r="K225" s="261" t="str">
        <f t="shared" si="35"/>
        <v/>
      </c>
      <c r="L225" s="261" t="str">
        <f t="shared" si="36"/>
        <v/>
      </c>
      <c r="M225" s="261" t="str">
        <f t="shared" si="37"/>
        <v/>
      </c>
      <c r="N225" s="367" t="str">
        <f>IF(C225="","",VLOOKUP(J225,'2.賃金表'!$B$4:$D$47,3))</f>
        <v/>
      </c>
      <c r="O225" s="367" t="str">
        <f>IF($E225="","",INDEX('2.賃金表'!$G$4:$P$88,MATCH($F225,'2.賃金表'!$G$4:$G$88,0),MATCH($E225,'2.賃金表'!$G$4:$P$4,0)))</f>
        <v/>
      </c>
      <c r="P225" s="368"/>
      <c r="Q225" s="265" t="str">
        <f t="shared" si="39"/>
        <v/>
      </c>
      <c r="R225" s="367" t="str">
        <f>IF($G225="","",VLOOKUP($G225,'2.賃金表'!$R$4:$S$11,2,FALSE))</f>
        <v/>
      </c>
      <c r="S225" s="368"/>
      <c r="T225" s="368"/>
      <c r="U225" s="368"/>
      <c r="V225" s="265" t="str">
        <f t="shared" si="38"/>
        <v/>
      </c>
      <c r="W225" s="268" t="str">
        <f t="shared" si="40"/>
        <v/>
      </c>
    </row>
    <row r="226" spans="1:23" x14ac:dyDescent="0.15">
      <c r="A226" s="18" t="str">
        <f t="shared" si="33"/>
        <v/>
      </c>
      <c r="B226" s="364"/>
      <c r="C226" s="364"/>
      <c r="D226" s="365"/>
      <c r="E226" s="365"/>
      <c r="F226" s="364"/>
      <c r="G226" s="364"/>
      <c r="H226" s="366"/>
      <c r="I226" s="366"/>
      <c r="J226" s="261" t="str">
        <f t="shared" si="34"/>
        <v/>
      </c>
      <c r="K226" s="261" t="str">
        <f t="shared" si="35"/>
        <v/>
      </c>
      <c r="L226" s="261" t="str">
        <f t="shared" si="36"/>
        <v/>
      </c>
      <c r="M226" s="261" t="str">
        <f t="shared" si="37"/>
        <v/>
      </c>
      <c r="N226" s="367" t="str">
        <f>IF(C226="","",VLOOKUP(J226,'2.賃金表'!$B$4:$D$47,3))</f>
        <v/>
      </c>
      <c r="O226" s="367" t="str">
        <f>IF($E226="","",INDEX('2.賃金表'!$G$4:$P$88,MATCH($F226,'2.賃金表'!$G$4:$G$88,0),MATCH($E226,'2.賃金表'!$G$4:$P$4,0)))</f>
        <v/>
      </c>
      <c r="P226" s="368"/>
      <c r="Q226" s="265" t="str">
        <f t="shared" si="39"/>
        <v/>
      </c>
      <c r="R226" s="367" t="str">
        <f>IF($G226="","",VLOOKUP($G226,'2.賃金表'!$R$4:$S$11,2,FALSE))</f>
        <v/>
      </c>
      <c r="S226" s="368"/>
      <c r="T226" s="368"/>
      <c r="U226" s="368"/>
      <c r="V226" s="265" t="str">
        <f t="shared" si="38"/>
        <v/>
      </c>
      <c r="W226" s="268" t="str">
        <f t="shared" si="40"/>
        <v/>
      </c>
    </row>
    <row r="227" spans="1:23" x14ac:dyDescent="0.15">
      <c r="A227" s="18" t="str">
        <f t="shared" si="33"/>
        <v/>
      </c>
      <c r="B227" s="364"/>
      <c r="C227" s="364"/>
      <c r="D227" s="365"/>
      <c r="E227" s="365"/>
      <c r="F227" s="364"/>
      <c r="G227" s="364"/>
      <c r="H227" s="366"/>
      <c r="I227" s="366"/>
      <c r="J227" s="261" t="str">
        <f t="shared" si="34"/>
        <v/>
      </c>
      <c r="K227" s="261" t="str">
        <f t="shared" si="35"/>
        <v/>
      </c>
      <c r="L227" s="261" t="str">
        <f t="shared" si="36"/>
        <v/>
      </c>
      <c r="M227" s="261" t="str">
        <f t="shared" si="37"/>
        <v/>
      </c>
      <c r="N227" s="367" t="str">
        <f>IF(C227="","",VLOOKUP(J227,'2.賃金表'!$B$4:$D$47,3))</f>
        <v/>
      </c>
      <c r="O227" s="367" t="str">
        <f>IF($E227="","",INDEX('2.賃金表'!$G$4:$P$88,MATCH($F227,'2.賃金表'!$G$4:$G$88,0),MATCH($E227,'2.賃金表'!$G$4:$P$4,0)))</f>
        <v/>
      </c>
      <c r="P227" s="368"/>
      <c r="Q227" s="265" t="str">
        <f t="shared" si="39"/>
        <v/>
      </c>
      <c r="R227" s="367" t="str">
        <f>IF($G227="","",VLOOKUP($G227,'2.賃金表'!$R$4:$S$11,2,FALSE))</f>
        <v/>
      </c>
      <c r="S227" s="368"/>
      <c r="T227" s="368"/>
      <c r="U227" s="368"/>
      <c r="V227" s="265" t="str">
        <f t="shared" si="38"/>
        <v/>
      </c>
      <c r="W227" s="268" t="str">
        <f t="shared" si="40"/>
        <v/>
      </c>
    </row>
    <row r="228" spans="1:23" x14ac:dyDescent="0.15">
      <c r="A228" s="18" t="str">
        <f t="shared" si="33"/>
        <v/>
      </c>
      <c r="B228" s="364"/>
      <c r="C228" s="364"/>
      <c r="D228" s="365"/>
      <c r="E228" s="365"/>
      <c r="F228" s="364"/>
      <c r="G228" s="364"/>
      <c r="H228" s="366"/>
      <c r="I228" s="366"/>
      <c r="J228" s="261" t="str">
        <f t="shared" si="34"/>
        <v/>
      </c>
      <c r="K228" s="261" t="str">
        <f t="shared" si="35"/>
        <v/>
      </c>
      <c r="L228" s="261" t="str">
        <f t="shared" si="36"/>
        <v/>
      </c>
      <c r="M228" s="261" t="str">
        <f t="shared" si="37"/>
        <v/>
      </c>
      <c r="N228" s="367" t="str">
        <f>IF(C228="","",VLOOKUP(J228,'2.賃金表'!$B$4:$D$47,3))</f>
        <v/>
      </c>
      <c r="O228" s="367" t="str">
        <f>IF($E228="","",INDEX('2.賃金表'!$G$4:$P$88,MATCH($F228,'2.賃金表'!$G$4:$G$88,0),MATCH($E228,'2.賃金表'!$G$4:$P$4,0)))</f>
        <v/>
      </c>
      <c r="P228" s="368"/>
      <c r="Q228" s="265" t="str">
        <f t="shared" si="39"/>
        <v/>
      </c>
      <c r="R228" s="367" t="str">
        <f>IF($G228="","",VLOOKUP($G228,'2.賃金表'!$R$4:$S$11,2,FALSE))</f>
        <v/>
      </c>
      <c r="S228" s="368"/>
      <c r="T228" s="368"/>
      <c r="U228" s="368"/>
      <c r="V228" s="265" t="str">
        <f t="shared" si="38"/>
        <v/>
      </c>
      <c r="W228" s="268" t="str">
        <f t="shared" si="40"/>
        <v/>
      </c>
    </row>
    <row r="229" spans="1:23" x14ac:dyDescent="0.15">
      <c r="A229" s="18" t="str">
        <f t="shared" si="33"/>
        <v/>
      </c>
      <c r="B229" s="364"/>
      <c r="C229" s="364"/>
      <c r="D229" s="365"/>
      <c r="E229" s="365"/>
      <c r="F229" s="364"/>
      <c r="G229" s="364"/>
      <c r="H229" s="366"/>
      <c r="I229" s="366"/>
      <c r="J229" s="261" t="str">
        <f t="shared" si="34"/>
        <v/>
      </c>
      <c r="K229" s="261" t="str">
        <f t="shared" si="35"/>
        <v/>
      </c>
      <c r="L229" s="261" t="str">
        <f t="shared" si="36"/>
        <v/>
      </c>
      <c r="M229" s="261" t="str">
        <f t="shared" si="37"/>
        <v/>
      </c>
      <c r="N229" s="367" t="str">
        <f>IF(C229="","",VLOOKUP(J229,'2.賃金表'!$B$4:$D$47,3))</f>
        <v/>
      </c>
      <c r="O229" s="367" t="str">
        <f>IF($E229="","",INDEX('2.賃金表'!$G$4:$P$88,MATCH($F229,'2.賃金表'!$G$4:$G$88,0),MATCH($E229,'2.賃金表'!$G$4:$P$4,0)))</f>
        <v/>
      </c>
      <c r="P229" s="368"/>
      <c r="Q229" s="265" t="str">
        <f t="shared" si="39"/>
        <v/>
      </c>
      <c r="R229" s="367" t="str">
        <f>IF($G229="","",VLOOKUP($G229,'2.賃金表'!$R$4:$S$11,2,FALSE))</f>
        <v/>
      </c>
      <c r="S229" s="368"/>
      <c r="T229" s="368"/>
      <c r="U229" s="368"/>
      <c r="V229" s="265" t="str">
        <f t="shared" si="38"/>
        <v/>
      </c>
      <c r="W229" s="268" t="str">
        <f t="shared" si="40"/>
        <v/>
      </c>
    </row>
    <row r="230" spans="1:23" x14ac:dyDescent="0.15">
      <c r="A230" s="18" t="str">
        <f t="shared" si="33"/>
        <v/>
      </c>
      <c r="B230" s="364"/>
      <c r="C230" s="364"/>
      <c r="D230" s="365"/>
      <c r="E230" s="365"/>
      <c r="F230" s="364"/>
      <c r="G230" s="364"/>
      <c r="H230" s="366"/>
      <c r="I230" s="366"/>
      <c r="J230" s="261" t="str">
        <f t="shared" si="34"/>
        <v/>
      </c>
      <c r="K230" s="261" t="str">
        <f t="shared" si="35"/>
        <v/>
      </c>
      <c r="L230" s="261" t="str">
        <f t="shared" si="36"/>
        <v/>
      </c>
      <c r="M230" s="261" t="str">
        <f t="shared" si="37"/>
        <v/>
      </c>
      <c r="N230" s="367" t="str">
        <f>IF(C230="","",VLOOKUP(J230,'2.賃金表'!$B$4:$D$47,3))</f>
        <v/>
      </c>
      <c r="O230" s="367" t="str">
        <f>IF($E230="","",INDEX('2.賃金表'!$G$4:$P$88,MATCH($F230,'2.賃金表'!$G$4:$G$88,0),MATCH($E230,'2.賃金表'!$G$4:$P$4,0)))</f>
        <v/>
      </c>
      <c r="P230" s="368"/>
      <c r="Q230" s="265" t="str">
        <f t="shared" si="39"/>
        <v/>
      </c>
      <c r="R230" s="367" t="str">
        <f>IF($G230="","",VLOOKUP($G230,'2.賃金表'!$R$4:$S$11,2,FALSE))</f>
        <v/>
      </c>
      <c r="S230" s="368"/>
      <c r="T230" s="368"/>
      <c r="U230" s="368"/>
      <c r="V230" s="265" t="str">
        <f t="shared" si="38"/>
        <v/>
      </c>
      <c r="W230" s="268" t="str">
        <f t="shared" si="40"/>
        <v/>
      </c>
    </row>
    <row r="231" spans="1:23" x14ac:dyDescent="0.15">
      <c r="A231" s="18" t="str">
        <f t="shared" si="33"/>
        <v/>
      </c>
      <c r="B231" s="364"/>
      <c r="C231" s="364"/>
      <c r="D231" s="365"/>
      <c r="E231" s="365"/>
      <c r="F231" s="364"/>
      <c r="G231" s="364"/>
      <c r="H231" s="366"/>
      <c r="I231" s="366"/>
      <c r="J231" s="261" t="str">
        <f t="shared" si="34"/>
        <v/>
      </c>
      <c r="K231" s="261" t="str">
        <f t="shared" si="35"/>
        <v/>
      </c>
      <c r="L231" s="261" t="str">
        <f t="shared" si="36"/>
        <v/>
      </c>
      <c r="M231" s="261" t="str">
        <f t="shared" si="37"/>
        <v/>
      </c>
      <c r="N231" s="367" t="str">
        <f>IF(C231="","",VLOOKUP(J231,'2.賃金表'!$B$4:$D$47,3))</f>
        <v/>
      </c>
      <c r="O231" s="367" t="str">
        <f>IF($E231="","",INDEX('2.賃金表'!$G$4:$P$88,MATCH($F231,'2.賃金表'!$G$4:$G$88,0),MATCH($E231,'2.賃金表'!$G$4:$P$4,0)))</f>
        <v/>
      </c>
      <c r="P231" s="368"/>
      <c r="Q231" s="265" t="str">
        <f t="shared" si="39"/>
        <v/>
      </c>
      <c r="R231" s="367" t="str">
        <f>IF($G231="","",VLOOKUP($G231,'2.賃金表'!$R$4:$S$11,2,FALSE))</f>
        <v/>
      </c>
      <c r="S231" s="368"/>
      <c r="T231" s="368"/>
      <c r="U231" s="368"/>
      <c r="V231" s="265" t="str">
        <f t="shared" si="38"/>
        <v/>
      </c>
      <c r="W231" s="268" t="str">
        <f t="shared" si="40"/>
        <v/>
      </c>
    </row>
    <row r="232" spans="1:23" x14ac:dyDescent="0.15">
      <c r="A232" s="18" t="str">
        <f t="shared" si="33"/>
        <v/>
      </c>
      <c r="B232" s="364"/>
      <c r="C232" s="364"/>
      <c r="D232" s="365"/>
      <c r="E232" s="365"/>
      <c r="F232" s="364"/>
      <c r="G232" s="364"/>
      <c r="H232" s="366"/>
      <c r="I232" s="366"/>
      <c r="J232" s="261" t="str">
        <f t="shared" si="34"/>
        <v/>
      </c>
      <c r="K232" s="261" t="str">
        <f t="shared" si="35"/>
        <v/>
      </c>
      <c r="L232" s="261" t="str">
        <f t="shared" si="36"/>
        <v/>
      </c>
      <c r="M232" s="261" t="str">
        <f t="shared" si="37"/>
        <v/>
      </c>
      <c r="N232" s="367" t="str">
        <f>IF(C232="","",VLOOKUP(J232,'2.賃金表'!$B$4:$D$47,3))</f>
        <v/>
      </c>
      <c r="O232" s="367" t="str">
        <f>IF($E232="","",INDEX('2.賃金表'!$G$4:$P$88,MATCH($F232,'2.賃金表'!$G$4:$G$88,0),MATCH($E232,'2.賃金表'!$G$4:$P$4,0)))</f>
        <v/>
      </c>
      <c r="P232" s="368"/>
      <c r="Q232" s="265" t="str">
        <f t="shared" si="39"/>
        <v/>
      </c>
      <c r="R232" s="367" t="str">
        <f>IF($G232="","",VLOOKUP($G232,'2.賃金表'!$R$4:$S$11,2,FALSE))</f>
        <v/>
      </c>
      <c r="S232" s="368"/>
      <c r="T232" s="368"/>
      <c r="U232" s="368"/>
      <c r="V232" s="265" t="str">
        <f t="shared" si="38"/>
        <v/>
      </c>
      <c r="W232" s="268" t="str">
        <f t="shared" si="40"/>
        <v/>
      </c>
    </row>
    <row r="233" spans="1:23" x14ac:dyDescent="0.15">
      <c r="A233" s="18" t="str">
        <f t="shared" si="33"/>
        <v/>
      </c>
      <c r="B233" s="364"/>
      <c r="C233" s="364"/>
      <c r="D233" s="365"/>
      <c r="E233" s="365"/>
      <c r="F233" s="364"/>
      <c r="G233" s="364"/>
      <c r="H233" s="366"/>
      <c r="I233" s="366"/>
      <c r="J233" s="261" t="str">
        <f t="shared" si="34"/>
        <v/>
      </c>
      <c r="K233" s="261" t="str">
        <f t="shared" si="35"/>
        <v/>
      </c>
      <c r="L233" s="261" t="str">
        <f t="shared" si="36"/>
        <v/>
      </c>
      <c r="M233" s="261" t="str">
        <f t="shared" si="37"/>
        <v/>
      </c>
      <c r="N233" s="367" t="str">
        <f>IF(C233="","",VLOOKUP(J233,'2.賃金表'!$B$4:$D$47,3))</f>
        <v/>
      </c>
      <c r="O233" s="367" t="str">
        <f>IF($E233="","",INDEX('2.賃金表'!$G$4:$P$88,MATCH($F233,'2.賃金表'!$G$4:$G$88,0),MATCH($E233,'2.賃金表'!$G$4:$P$4,0)))</f>
        <v/>
      </c>
      <c r="P233" s="368"/>
      <c r="Q233" s="265" t="str">
        <f t="shared" si="39"/>
        <v/>
      </c>
      <c r="R233" s="367" t="str">
        <f>IF($G233="","",VLOOKUP($G233,'2.賃金表'!$R$4:$S$11,2,FALSE))</f>
        <v/>
      </c>
      <c r="S233" s="368"/>
      <c r="T233" s="368"/>
      <c r="U233" s="368"/>
      <c r="V233" s="265" t="str">
        <f t="shared" si="38"/>
        <v/>
      </c>
      <c r="W233" s="268" t="str">
        <f t="shared" si="40"/>
        <v/>
      </c>
    </row>
    <row r="234" spans="1:23" x14ac:dyDescent="0.15">
      <c r="A234" s="18" t="str">
        <f t="shared" si="33"/>
        <v/>
      </c>
      <c r="B234" s="364"/>
      <c r="C234" s="364"/>
      <c r="D234" s="365"/>
      <c r="E234" s="365"/>
      <c r="F234" s="364"/>
      <c r="G234" s="364"/>
      <c r="H234" s="366"/>
      <c r="I234" s="366"/>
      <c r="J234" s="261" t="str">
        <f t="shared" si="34"/>
        <v/>
      </c>
      <c r="K234" s="261" t="str">
        <f t="shared" si="35"/>
        <v/>
      </c>
      <c r="L234" s="261" t="str">
        <f t="shared" si="36"/>
        <v/>
      </c>
      <c r="M234" s="261" t="str">
        <f t="shared" si="37"/>
        <v/>
      </c>
      <c r="N234" s="367" t="str">
        <f>IF(C234="","",VLOOKUP(J234,'2.賃金表'!$B$4:$D$47,3))</f>
        <v/>
      </c>
      <c r="O234" s="367" t="str">
        <f>IF($E234="","",INDEX('2.賃金表'!$G$4:$P$88,MATCH($F234,'2.賃金表'!$G$4:$G$88,0),MATCH($E234,'2.賃金表'!$G$4:$P$4,0)))</f>
        <v/>
      </c>
      <c r="P234" s="368"/>
      <c r="Q234" s="265" t="str">
        <f t="shared" si="39"/>
        <v/>
      </c>
      <c r="R234" s="367" t="str">
        <f>IF($G234="","",VLOOKUP($G234,'2.賃金表'!$R$4:$S$11,2,FALSE))</f>
        <v/>
      </c>
      <c r="S234" s="368"/>
      <c r="T234" s="368"/>
      <c r="U234" s="368"/>
      <c r="V234" s="265" t="str">
        <f t="shared" si="38"/>
        <v/>
      </c>
      <c r="W234" s="268" t="str">
        <f t="shared" si="40"/>
        <v/>
      </c>
    </row>
    <row r="235" spans="1:23" x14ac:dyDescent="0.15">
      <c r="A235" s="18" t="str">
        <f t="shared" ref="A235:A257" si="41">IF(C235="","",A234+1)</f>
        <v/>
      </c>
      <c r="B235" s="364"/>
      <c r="C235" s="364"/>
      <c r="D235" s="365"/>
      <c r="E235" s="365"/>
      <c r="F235" s="364"/>
      <c r="G235" s="364"/>
      <c r="H235" s="366"/>
      <c r="I235" s="366"/>
      <c r="J235" s="261" t="str">
        <f t="shared" ref="J235:J257" si="42">IF(H235="","",DATEDIF(H235-1,$J$4,"Y"))</f>
        <v/>
      </c>
      <c r="K235" s="261" t="str">
        <f t="shared" ref="K235:K257" si="43">IF(H235="","",DATEDIF(H235-1,$J$4,"YM"))</f>
        <v/>
      </c>
      <c r="L235" s="261" t="str">
        <f t="shared" ref="L235:L257" si="44">IF(I235="","",DATEDIF(I235-1,$J$4,"Y"))</f>
        <v/>
      </c>
      <c r="M235" s="261" t="str">
        <f t="shared" ref="M235:M257" si="45">IF(I235="","",DATEDIF(I235-1,$J$4,"YM"))</f>
        <v/>
      </c>
      <c r="N235" s="367" t="str">
        <f>IF(C235="","",VLOOKUP(J235,'2.賃金表'!$B$4:$D$47,3))</f>
        <v/>
      </c>
      <c r="O235" s="367" t="str">
        <f>IF($E235="","",INDEX('2.賃金表'!$G$4:$P$88,MATCH($F235,'2.賃金表'!$G$4:$G$88,0),MATCH($E235,'2.賃金表'!$G$4:$P$4,0)))</f>
        <v/>
      </c>
      <c r="P235" s="368"/>
      <c r="Q235" s="265" t="str">
        <f t="shared" si="39"/>
        <v/>
      </c>
      <c r="R235" s="367" t="str">
        <f>IF($G235="","",VLOOKUP($G235,'2.賃金表'!$R$4:$S$11,2,FALSE))</f>
        <v/>
      </c>
      <c r="S235" s="368"/>
      <c r="T235" s="368"/>
      <c r="U235" s="368"/>
      <c r="V235" s="265" t="str">
        <f t="shared" ref="V235:V257" si="46">IF($E235="","",SUM(R235:U235))</f>
        <v/>
      </c>
      <c r="W235" s="268" t="str">
        <f t="shared" si="40"/>
        <v/>
      </c>
    </row>
    <row r="236" spans="1:23" x14ac:dyDescent="0.15">
      <c r="A236" s="18" t="str">
        <f t="shared" si="41"/>
        <v/>
      </c>
      <c r="B236" s="364"/>
      <c r="C236" s="364"/>
      <c r="D236" s="365"/>
      <c r="E236" s="365"/>
      <c r="F236" s="364"/>
      <c r="G236" s="364"/>
      <c r="H236" s="366"/>
      <c r="I236" s="366"/>
      <c r="J236" s="261" t="str">
        <f t="shared" si="42"/>
        <v/>
      </c>
      <c r="K236" s="261" t="str">
        <f t="shared" si="43"/>
        <v/>
      </c>
      <c r="L236" s="261" t="str">
        <f t="shared" si="44"/>
        <v/>
      </c>
      <c r="M236" s="261" t="str">
        <f t="shared" si="45"/>
        <v/>
      </c>
      <c r="N236" s="367" t="str">
        <f>IF(C236="","",VLOOKUP(J236,'2.賃金表'!$B$4:$D$47,3))</f>
        <v/>
      </c>
      <c r="O236" s="367" t="str">
        <f>IF($E236="","",INDEX('2.賃金表'!$G$4:$P$88,MATCH($F236,'2.賃金表'!$G$4:$G$88,0),MATCH($E236,'2.賃金表'!$G$4:$P$4,0)))</f>
        <v/>
      </c>
      <c r="P236" s="368"/>
      <c r="Q236" s="265" t="str">
        <f t="shared" si="39"/>
        <v/>
      </c>
      <c r="R236" s="367" t="str">
        <f>IF($G236="","",VLOOKUP($G236,'2.賃金表'!$R$4:$S$11,2,FALSE))</f>
        <v/>
      </c>
      <c r="S236" s="368"/>
      <c r="T236" s="368"/>
      <c r="U236" s="368"/>
      <c r="V236" s="265" t="str">
        <f t="shared" si="46"/>
        <v/>
      </c>
      <c r="W236" s="268" t="str">
        <f t="shared" si="40"/>
        <v/>
      </c>
    </row>
    <row r="237" spans="1:23" x14ac:dyDescent="0.15">
      <c r="A237" s="18" t="str">
        <f t="shared" si="41"/>
        <v/>
      </c>
      <c r="B237" s="364"/>
      <c r="C237" s="364"/>
      <c r="D237" s="365"/>
      <c r="E237" s="365"/>
      <c r="F237" s="364"/>
      <c r="G237" s="364"/>
      <c r="H237" s="366"/>
      <c r="I237" s="366"/>
      <c r="J237" s="261" t="str">
        <f t="shared" si="42"/>
        <v/>
      </c>
      <c r="K237" s="261" t="str">
        <f t="shared" si="43"/>
        <v/>
      </c>
      <c r="L237" s="261" t="str">
        <f t="shared" si="44"/>
        <v/>
      </c>
      <c r="M237" s="261" t="str">
        <f t="shared" si="45"/>
        <v/>
      </c>
      <c r="N237" s="367" t="str">
        <f>IF(C237="","",VLOOKUP(J237,'2.賃金表'!$B$4:$D$47,3))</f>
        <v/>
      </c>
      <c r="O237" s="367" t="str">
        <f>IF($E237="","",INDEX('2.賃金表'!$G$4:$P$88,MATCH($F237,'2.賃金表'!$G$4:$G$88,0),MATCH($E237,'2.賃金表'!$G$4:$P$4,0)))</f>
        <v/>
      </c>
      <c r="P237" s="368"/>
      <c r="Q237" s="265" t="str">
        <f t="shared" si="39"/>
        <v/>
      </c>
      <c r="R237" s="367" t="str">
        <f>IF($G237="","",VLOOKUP($G237,'2.賃金表'!$R$4:$S$11,2,FALSE))</f>
        <v/>
      </c>
      <c r="S237" s="368"/>
      <c r="T237" s="368"/>
      <c r="U237" s="368"/>
      <c r="V237" s="265" t="str">
        <f t="shared" si="46"/>
        <v/>
      </c>
      <c r="W237" s="268" t="str">
        <f t="shared" si="40"/>
        <v/>
      </c>
    </row>
    <row r="238" spans="1:23" x14ac:dyDescent="0.15">
      <c r="A238" s="18" t="str">
        <f t="shared" si="41"/>
        <v/>
      </c>
      <c r="B238" s="364"/>
      <c r="C238" s="364"/>
      <c r="D238" s="365"/>
      <c r="E238" s="365"/>
      <c r="F238" s="364"/>
      <c r="G238" s="364"/>
      <c r="H238" s="366"/>
      <c r="I238" s="366"/>
      <c r="J238" s="261" t="str">
        <f t="shared" si="42"/>
        <v/>
      </c>
      <c r="K238" s="261" t="str">
        <f t="shared" si="43"/>
        <v/>
      </c>
      <c r="L238" s="261" t="str">
        <f t="shared" si="44"/>
        <v/>
      </c>
      <c r="M238" s="261" t="str">
        <f t="shared" si="45"/>
        <v/>
      </c>
      <c r="N238" s="367" t="str">
        <f>IF(C238="","",VLOOKUP(J238,'2.賃金表'!$B$4:$D$47,3))</f>
        <v/>
      </c>
      <c r="O238" s="367" t="str">
        <f>IF($E238="","",INDEX('2.賃金表'!$G$4:$P$88,MATCH($F238,'2.賃金表'!$G$4:$G$88,0),MATCH($E238,'2.賃金表'!$G$4:$P$4,0)))</f>
        <v/>
      </c>
      <c r="P238" s="368"/>
      <c r="Q238" s="265" t="str">
        <f t="shared" si="39"/>
        <v/>
      </c>
      <c r="R238" s="367" t="str">
        <f>IF($G238="","",VLOOKUP($G238,'2.賃金表'!$R$4:$S$11,2,FALSE))</f>
        <v/>
      </c>
      <c r="S238" s="368"/>
      <c r="T238" s="368"/>
      <c r="U238" s="368"/>
      <c r="V238" s="265" t="str">
        <f t="shared" si="46"/>
        <v/>
      </c>
      <c r="W238" s="268" t="str">
        <f t="shared" si="40"/>
        <v/>
      </c>
    </row>
    <row r="239" spans="1:23" x14ac:dyDescent="0.15">
      <c r="A239" s="18" t="str">
        <f t="shared" si="41"/>
        <v/>
      </c>
      <c r="B239" s="364"/>
      <c r="C239" s="364"/>
      <c r="D239" s="365"/>
      <c r="E239" s="365"/>
      <c r="F239" s="364"/>
      <c r="G239" s="364"/>
      <c r="H239" s="366"/>
      <c r="I239" s="366"/>
      <c r="J239" s="261" t="str">
        <f t="shared" si="42"/>
        <v/>
      </c>
      <c r="K239" s="261" t="str">
        <f t="shared" si="43"/>
        <v/>
      </c>
      <c r="L239" s="261" t="str">
        <f t="shared" si="44"/>
        <v/>
      </c>
      <c r="M239" s="261" t="str">
        <f t="shared" si="45"/>
        <v/>
      </c>
      <c r="N239" s="367" t="str">
        <f>IF(C239="","",VLOOKUP(J239,'2.賃金表'!$B$4:$D$47,3))</f>
        <v/>
      </c>
      <c r="O239" s="367" t="str">
        <f>IF($E239="","",INDEX('2.賃金表'!$G$4:$P$88,MATCH($F239,'2.賃金表'!$G$4:$G$88,0),MATCH($E239,'2.賃金表'!$G$4:$P$4,0)))</f>
        <v/>
      </c>
      <c r="P239" s="368"/>
      <c r="Q239" s="265" t="str">
        <f t="shared" si="39"/>
        <v/>
      </c>
      <c r="R239" s="367" t="str">
        <f>IF($G239="","",VLOOKUP($G239,'2.賃金表'!$R$4:$S$11,2,FALSE))</f>
        <v/>
      </c>
      <c r="S239" s="368"/>
      <c r="T239" s="368"/>
      <c r="U239" s="368"/>
      <c r="V239" s="265" t="str">
        <f t="shared" si="46"/>
        <v/>
      </c>
      <c r="W239" s="268" t="str">
        <f t="shared" si="40"/>
        <v/>
      </c>
    </row>
    <row r="240" spans="1:23" x14ac:dyDescent="0.15">
      <c r="A240" s="18" t="str">
        <f t="shared" si="41"/>
        <v/>
      </c>
      <c r="B240" s="364"/>
      <c r="C240" s="364"/>
      <c r="D240" s="365"/>
      <c r="E240" s="365"/>
      <c r="F240" s="364"/>
      <c r="G240" s="364"/>
      <c r="H240" s="366"/>
      <c r="I240" s="366"/>
      <c r="J240" s="261" t="str">
        <f t="shared" si="42"/>
        <v/>
      </c>
      <c r="K240" s="261" t="str">
        <f t="shared" si="43"/>
        <v/>
      </c>
      <c r="L240" s="261" t="str">
        <f t="shared" si="44"/>
        <v/>
      </c>
      <c r="M240" s="261" t="str">
        <f t="shared" si="45"/>
        <v/>
      </c>
      <c r="N240" s="367" t="str">
        <f>IF(C240="","",VLOOKUP(J240,'2.賃金表'!$B$4:$D$47,3))</f>
        <v/>
      </c>
      <c r="O240" s="367" t="str">
        <f>IF($E240="","",INDEX('2.賃金表'!$G$4:$P$88,MATCH($F240,'2.賃金表'!$G$4:$G$88,0),MATCH($E240,'2.賃金表'!$G$4:$P$4,0)))</f>
        <v/>
      </c>
      <c r="P240" s="368"/>
      <c r="Q240" s="265" t="str">
        <f t="shared" si="39"/>
        <v/>
      </c>
      <c r="R240" s="367" t="str">
        <f>IF($G240="","",VLOOKUP($G240,'2.賃金表'!$R$4:$S$11,2,FALSE))</f>
        <v/>
      </c>
      <c r="S240" s="368"/>
      <c r="T240" s="368"/>
      <c r="U240" s="368"/>
      <c r="V240" s="265" t="str">
        <f t="shared" si="46"/>
        <v/>
      </c>
      <c r="W240" s="268" t="str">
        <f t="shared" si="40"/>
        <v/>
      </c>
    </row>
    <row r="241" spans="1:23" x14ac:dyDescent="0.15">
      <c r="A241" s="18" t="str">
        <f t="shared" si="41"/>
        <v/>
      </c>
      <c r="B241" s="364"/>
      <c r="C241" s="364"/>
      <c r="D241" s="365"/>
      <c r="E241" s="365"/>
      <c r="F241" s="364"/>
      <c r="G241" s="364"/>
      <c r="H241" s="366"/>
      <c r="I241" s="366"/>
      <c r="J241" s="261" t="str">
        <f t="shared" si="42"/>
        <v/>
      </c>
      <c r="K241" s="261" t="str">
        <f t="shared" si="43"/>
        <v/>
      </c>
      <c r="L241" s="261" t="str">
        <f t="shared" si="44"/>
        <v/>
      </c>
      <c r="M241" s="261" t="str">
        <f t="shared" si="45"/>
        <v/>
      </c>
      <c r="N241" s="367" t="str">
        <f>IF(C241="","",VLOOKUP(J241,'2.賃金表'!$B$4:$D$47,3))</f>
        <v/>
      </c>
      <c r="O241" s="367" t="str">
        <f>IF($E241="","",INDEX('2.賃金表'!$G$4:$P$88,MATCH($F241,'2.賃金表'!$G$4:$G$88,0),MATCH($E241,'2.賃金表'!$G$4:$P$4,0)))</f>
        <v/>
      </c>
      <c r="P241" s="368"/>
      <c r="Q241" s="265" t="str">
        <f t="shared" si="39"/>
        <v/>
      </c>
      <c r="R241" s="367" t="str">
        <f>IF($G241="","",VLOOKUP($G241,'2.賃金表'!$R$4:$S$11,2,FALSE))</f>
        <v/>
      </c>
      <c r="S241" s="368"/>
      <c r="T241" s="368"/>
      <c r="U241" s="368"/>
      <c r="V241" s="265" t="str">
        <f t="shared" si="46"/>
        <v/>
      </c>
      <c r="W241" s="268" t="str">
        <f t="shared" si="40"/>
        <v/>
      </c>
    </row>
    <row r="242" spans="1:23" x14ac:dyDescent="0.15">
      <c r="A242" s="18" t="str">
        <f t="shared" si="41"/>
        <v/>
      </c>
      <c r="B242" s="364"/>
      <c r="C242" s="364"/>
      <c r="D242" s="365"/>
      <c r="E242" s="365"/>
      <c r="F242" s="364"/>
      <c r="G242" s="364"/>
      <c r="H242" s="366"/>
      <c r="I242" s="366"/>
      <c r="J242" s="261" t="str">
        <f t="shared" si="42"/>
        <v/>
      </c>
      <c r="K242" s="261" t="str">
        <f t="shared" si="43"/>
        <v/>
      </c>
      <c r="L242" s="261" t="str">
        <f t="shared" si="44"/>
        <v/>
      </c>
      <c r="M242" s="261" t="str">
        <f t="shared" si="45"/>
        <v/>
      </c>
      <c r="N242" s="367" t="str">
        <f>IF(C242="","",VLOOKUP(J242,'2.賃金表'!$B$4:$D$47,3))</f>
        <v/>
      </c>
      <c r="O242" s="367" t="str">
        <f>IF($E242="","",INDEX('2.賃金表'!$G$4:$P$88,MATCH($F242,'2.賃金表'!$G$4:$G$88,0),MATCH($E242,'2.賃金表'!$G$4:$P$4,0)))</f>
        <v/>
      </c>
      <c r="P242" s="368"/>
      <c r="Q242" s="265" t="str">
        <f t="shared" si="39"/>
        <v/>
      </c>
      <c r="R242" s="367" t="str">
        <f>IF($G242="","",VLOOKUP($G242,'2.賃金表'!$R$4:$S$11,2,FALSE))</f>
        <v/>
      </c>
      <c r="S242" s="368"/>
      <c r="T242" s="368"/>
      <c r="U242" s="368"/>
      <c r="V242" s="265" t="str">
        <f t="shared" si="46"/>
        <v/>
      </c>
      <c r="W242" s="268" t="str">
        <f t="shared" si="40"/>
        <v/>
      </c>
    </row>
    <row r="243" spans="1:23" x14ac:dyDescent="0.15">
      <c r="A243" s="18" t="str">
        <f t="shared" si="41"/>
        <v/>
      </c>
      <c r="B243" s="364"/>
      <c r="C243" s="364"/>
      <c r="D243" s="365"/>
      <c r="E243" s="365"/>
      <c r="F243" s="364"/>
      <c r="G243" s="364"/>
      <c r="H243" s="366"/>
      <c r="I243" s="366"/>
      <c r="J243" s="261" t="str">
        <f t="shared" si="42"/>
        <v/>
      </c>
      <c r="K243" s="261" t="str">
        <f t="shared" si="43"/>
        <v/>
      </c>
      <c r="L243" s="261" t="str">
        <f t="shared" si="44"/>
        <v/>
      </c>
      <c r="M243" s="261" t="str">
        <f t="shared" si="45"/>
        <v/>
      </c>
      <c r="N243" s="367" t="str">
        <f>IF(C243="","",VLOOKUP(J243,'2.賃金表'!$B$4:$D$47,3))</f>
        <v/>
      </c>
      <c r="O243" s="367" t="str">
        <f>IF($E243="","",INDEX('2.賃金表'!$G$4:$P$88,MATCH($F243,'2.賃金表'!$G$4:$G$88,0),MATCH($E243,'2.賃金表'!$G$4:$P$4,0)))</f>
        <v/>
      </c>
      <c r="P243" s="368"/>
      <c r="Q243" s="265" t="str">
        <f t="shared" si="39"/>
        <v/>
      </c>
      <c r="R243" s="367" t="str">
        <f>IF($G243="","",VLOOKUP($G243,'2.賃金表'!$R$4:$S$11,2,FALSE))</f>
        <v/>
      </c>
      <c r="S243" s="368"/>
      <c r="T243" s="368"/>
      <c r="U243" s="368"/>
      <c r="V243" s="265" t="str">
        <f t="shared" si="46"/>
        <v/>
      </c>
      <c r="W243" s="268" t="str">
        <f t="shared" si="40"/>
        <v/>
      </c>
    </row>
    <row r="244" spans="1:23" x14ac:dyDescent="0.15">
      <c r="A244" s="18" t="str">
        <f t="shared" si="41"/>
        <v/>
      </c>
      <c r="B244" s="364"/>
      <c r="C244" s="364"/>
      <c r="D244" s="365"/>
      <c r="E244" s="365"/>
      <c r="F244" s="364"/>
      <c r="G244" s="364"/>
      <c r="H244" s="366"/>
      <c r="I244" s="366"/>
      <c r="J244" s="261" t="str">
        <f t="shared" si="42"/>
        <v/>
      </c>
      <c r="K244" s="261" t="str">
        <f t="shared" si="43"/>
        <v/>
      </c>
      <c r="L244" s="261" t="str">
        <f t="shared" si="44"/>
        <v/>
      </c>
      <c r="M244" s="261" t="str">
        <f t="shared" si="45"/>
        <v/>
      </c>
      <c r="N244" s="367" t="str">
        <f>IF(C244="","",VLOOKUP(J244,'2.賃金表'!$B$4:$D$47,3))</f>
        <v/>
      </c>
      <c r="O244" s="367" t="str">
        <f>IF($E244="","",INDEX('2.賃金表'!$G$4:$P$88,MATCH($F244,'2.賃金表'!$G$4:$G$88,0),MATCH($E244,'2.賃金表'!$G$4:$P$4,0)))</f>
        <v/>
      </c>
      <c r="P244" s="368"/>
      <c r="Q244" s="265" t="str">
        <f t="shared" si="39"/>
        <v/>
      </c>
      <c r="R244" s="367" t="str">
        <f>IF($G244="","",VLOOKUP($G244,'2.賃金表'!$R$4:$S$11,2,FALSE))</f>
        <v/>
      </c>
      <c r="S244" s="368"/>
      <c r="T244" s="368"/>
      <c r="U244" s="368"/>
      <c r="V244" s="265" t="str">
        <f t="shared" si="46"/>
        <v/>
      </c>
      <c r="W244" s="268" t="str">
        <f t="shared" si="40"/>
        <v/>
      </c>
    </row>
    <row r="245" spans="1:23" x14ac:dyDescent="0.15">
      <c r="A245" s="18" t="str">
        <f t="shared" si="41"/>
        <v/>
      </c>
      <c r="B245" s="364"/>
      <c r="C245" s="364"/>
      <c r="D245" s="365"/>
      <c r="E245" s="365"/>
      <c r="F245" s="364"/>
      <c r="G245" s="364"/>
      <c r="H245" s="366"/>
      <c r="I245" s="366"/>
      <c r="J245" s="261" t="str">
        <f t="shared" si="42"/>
        <v/>
      </c>
      <c r="K245" s="261" t="str">
        <f t="shared" si="43"/>
        <v/>
      </c>
      <c r="L245" s="261" t="str">
        <f t="shared" si="44"/>
        <v/>
      </c>
      <c r="M245" s="261" t="str">
        <f t="shared" si="45"/>
        <v/>
      </c>
      <c r="N245" s="367" t="str">
        <f>IF(C245="","",VLOOKUP(J245,'2.賃金表'!$B$4:$D$47,3))</f>
        <v/>
      </c>
      <c r="O245" s="367" t="str">
        <f>IF($E245="","",INDEX('2.賃金表'!$G$4:$P$88,MATCH($F245,'2.賃金表'!$G$4:$G$88,0),MATCH($E245,'2.賃金表'!$G$4:$P$4,0)))</f>
        <v/>
      </c>
      <c r="P245" s="368"/>
      <c r="Q245" s="265" t="str">
        <f t="shared" si="39"/>
        <v/>
      </c>
      <c r="R245" s="367" t="str">
        <f>IF($G245="","",VLOOKUP($G245,'2.賃金表'!$R$4:$S$11,2,FALSE))</f>
        <v/>
      </c>
      <c r="S245" s="368"/>
      <c r="T245" s="368"/>
      <c r="U245" s="368"/>
      <c r="V245" s="265" t="str">
        <f t="shared" si="46"/>
        <v/>
      </c>
      <c r="W245" s="268" t="str">
        <f t="shared" si="40"/>
        <v/>
      </c>
    </row>
    <row r="246" spans="1:23" x14ac:dyDescent="0.15">
      <c r="A246" s="18" t="str">
        <f t="shared" si="41"/>
        <v/>
      </c>
      <c r="B246" s="364"/>
      <c r="C246" s="364"/>
      <c r="D246" s="365"/>
      <c r="E246" s="365"/>
      <c r="F246" s="364"/>
      <c r="G246" s="364"/>
      <c r="H246" s="366"/>
      <c r="I246" s="366"/>
      <c r="J246" s="261" t="str">
        <f t="shared" si="42"/>
        <v/>
      </c>
      <c r="K246" s="261" t="str">
        <f t="shared" si="43"/>
        <v/>
      </c>
      <c r="L246" s="261" t="str">
        <f t="shared" si="44"/>
        <v/>
      </c>
      <c r="M246" s="261" t="str">
        <f t="shared" si="45"/>
        <v/>
      </c>
      <c r="N246" s="367" t="str">
        <f>IF(C246="","",VLOOKUP(J246,'2.賃金表'!$B$4:$D$47,3))</f>
        <v/>
      </c>
      <c r="O246" s="367" t="str">
        <f>IF($E246="","",INDEX('2.賃金表'!$G$4:$P$88,MATCH($F246,'2.賃金表'!$G$4:$G$88,0),MATCH($E246,'2.賃金表'!$G$4:$P$4,0)))</f>
        <v/>
      </c>
      <c r="P246" s="368"/>
      <c r="Q246" s="265" t="str">
        <f t="shared" si="39"/>
        <v/>
      </c>
      <c r="R246" s="367" t="str">
        <f>IF($G246="","",VLOOKUP($G246,'2.賃金表'!$R$4:$S$11,2,FALSE))</f>
        <v/>
      </c>
      <c r="S246" s="368"/>
      <c r="T246" s="368"/>
      <c r="U246" s="368"/>
      <c r="V246" s="265" t="str">
        <f t="shared" si="46"/>
        <v/>
      </c>
      <c r="W246" s="268" t="str">
        <f t="shared" si="40"/>
        <v/>
      </c>
    </row>
    <row r="247" spans="1:23" x14ac:dyDescent="0.15">
      <c r="A247" s="18" t="str">
        <f t="shared" si="41"/>
        <v/>
      </c>
      <c r="B247" s="364"/>
      <c r="C247" s="364"/>
      <c r="D247" s="365"/>
      <c r="E247" s="365"/>
      <c r="F247" s="364"/>
      <c r="G247" s="364"/>
      <c r="H247" s="366"/>
      <c r="I247" s="366"/>
      <c r="J247" s="261" t="str">
        <f t="shared" si="42"/>
        <v/>
      </c>
      <c r="K247" s="261" t="str">
        <f t="shared" si="43"/>
        <v/>
      </c>
      <c r="L247" s="261" t="str">
        <f t="shared" si="44"/>
        <v/>
      </c>
      <c r="M247" s="261" t="str">
        <f t="shared" si="45"/>
        <v/>
      </c>
      <c r="N247" s="367" t="str">
        <f>IF(C247="","",VLOOKUP(J247,'2.賃金表'!$B$4:$D$47,3))</f>
        <v/>
      </c>
      <c r="O247" s="367" t="str">
        <f>IF($E247="","",INDEX('2.賃金表'!$G$4:$P$88,MATCH($F247,'2.賃金表'!$G$4:$G$88,0),MATCH($E247,'2.賃金表'!$G$4:$P$4,0)))</f>
        <v/>
      </c>
      <c r="P247" s="368"/>
      <c r="Q247" s="265" t="str">
        <f t="shared" si="39"/>
        <v/>
      </c>
      <c r="R247" s="367" t="str">
        <f>IF($G247="","",VLOOKUP($G247,'2.賃金表'!$R$4:$S$11,2,FALSE))</f>
        <v/>
      </c>
      <c r="S247" s="368"/>
      <c r="T247" s="368"/>
      <c r="U247" s="368"/>
      <c r="V247" s="265" t="str">
        <f t="shared" si="46"/>
        <v/>
      </c>
      <c r="W247" s="268" t="str">
        <f t="shared" si="40"/>
        <v/>
      </c>
    </row>
    <row r="248" spans="1:23" x14ac:dyDescent="0.15">
      <c r="A248" s="18" t="str">
        <f t="shared" si="41"/>
        <v/>
      </c>
      <c r="B248" s="364"/>
      <c r="C248" s="364"/>
      <c r="D248" s="365"/>
      <c r="E248" s="365"/>
      <c r="F248" s="364"/>
      <c r="G248" s="364"/>
      <c r="H248" s="366"/>
      <c r="I248" s="366"/>
      <c r="J248" s="261" t="str">
        <f t="shared" si="42"/>
        <v/>
      </c>
      <c r="K248" s="261" t="str">
        <f t="shared" si="43"/>
        <v/>
      </c>
      <c r="L248" s="261" t="str">
        <f t="shared" si="44"/>
        <v/>
      </c>
      <c r="M248" s="261" t="str">
        <f t="shared" si="45"/>
        <v/>
      </c>
      <c r="N248" s="367" t="str">
        <f>IF(C248="","",VLOOKUP(J248,'2.賃金表'!$B$4:$D$47,3))</f>
        <v/>
      </c>
      <c r="O248" s="367" t="str">
        <f>IF($E248="","",INDEX('2.賃金表'!$G$4:$P$88,MATCH($F248,'2.賃金表'!$G$4:$G$88,0),MATCH($E248,'2.賃金表'!$G$4:$P$4,0)))</f>
        <v/>
      </c>
      <c r="P248" s="368"/>
      <c r="Q248" s="265" t="str">
        <f t="shared" si="39"/>
        <v/>
      </c>
      <c r="R248" s="367" t="str">
        <f>IF($G248="","",VLOOKUP($G248,'2.賃金表'!$R$4:$S$11,2,FALSE))</f>
        <v/>
      </c>
      <c r="S248" s="368"/>
      <c r="T248" s="368"/>
      <c r="U248" s="368"/>
      <c r="V248" s="265" t="str">
        <f t="shared" si="46"/>
        <v/>
      </c>
      <c r="W248" s="268" t="str">
        <f t="shared" si="40"/>
        <v/>
      </c>
    </row>
    <row r="249" spans="1:23" x14ac:dyDescent="0.15">
      <c r="A249" s="18" t="str">
        <f t="shared" si="41"/>
        <v/>
      </c>
      <c r="B249" s="364"/>
      <c r="C249" s="364"/>
      <c r="D249" s="365"/>
      <c r="E249" s="365"/>
      <c r="F249" s="364"/>
      <c r="G249" s="364"/>
      <c r="H249" s="366"/>
      <c r="I249" s="366"/>
      <c r="J249" s="261" t="str">
        <f t="shared" si="42"/>
        <v/>
      </c>
      <c r="K249" s="261" t="str">
        <f t="shared" si="43"/>
        <v/>
      </c>
      <c r="L249" s="261" t="str">
        <f t="shared" si="44"/>
        <v/>
      </c>
      <c r="M249" s="261" t="str">
        <f t="shared" si="45"/>
        <v/>
      </c>
      <c r="N249" s="367" t="str">
        <f>IF(C249="","",VLOOKUP(J249,'2.賃金表'!$B$4:$D$47,3))</f>
        <v/>
      </c>
      <c r="O249" s="367" t="str">
        <f>IF($E249="","",INDEX('2.賃金表'!$G$4:$P$88,MATCH($F249,'2.賃金表'!$G$4:$G$88,0),MATCH($E249,'2.賃金表'!$G$4:$P$4,0)))</f>
        <v/>
      </c>
      <c r="P249" s="368"/>
      <c r="Q249" s="265" t="str">
        <f t="shared" si="39"/>
        <v/>
      </c>
      <c r="R249" s="367" t="str">
        <f>IF($G249="","",VLOOKUP($G249,'2.賃金表'!$R$4:$S$11,2,FALSE))</f>
        <v/>
      </c>
      <c r="S249" s="368"/>
      <c r="T249" s="368"/>
      <c r="U249" s="368"/>
      <c r="V249" s="265" t="str">
        <f t="shared" si="46"/>
        <v/>
      </c>
      <c r="W249" s="268" t="str">
        <f t="shared" si="40"/>
        <v/>
      </c>
    </row>
    <row r="250" spans="1:23" x14ac:dyDescent="0.15">
      <c r="A250" s="18" t="str">
        <f t="shared" si="41"/>
        <v/>
      </c>
      <c r="B250" s="364"/>
      <c r="C250" s="364"/>
      <c r="D250" s="365"/>
      <c r="E250" s="365"/>
      <c r="F250" s="364"/>
      <c r="G250" s="364"/>
      <c r="H250" s="366"/>
      <c r="I250" s="366"/>
      <c r="J250" s="261" t="str">
        <f t="shared" si="42"/>
        <v/>
      </c>
      <c r="K250" s="261" t="str">
        <f t="shared" si="43"/>
        <v/>
      </c>
      <c r="L250" s="261" t="str">
        <f t="shared" si="44"/>
        <v/>
      </c>
      <c r="M250" s="261" t="str">
        <f t="shared" si="45"/>
        <v/>
      </c>
      <c r="N250" s="367" t="str">
        <f>IF(C250="","",VLOOKUP(J250,'2.賃金表'!$B$4:$D$47,3))</f>
        <v/>
      </c>
      <c r="O250" s="367" t="str">
        <f>IF($E250="","",INDEX('2.賃金表'!$G$4:$P$88,MATCH($F250,'2.賃金表'!$G$4:$G$88,0),MATCH($E250,'2.賃金表'!$G$4:$P$4,0)))</f>
        <v/>
      </c>
      <c r="P250" s="368"/>
      <c r="Q250" s="265" t="str">
        <f t="shared" si="39"/>
        <v/>
      </c>
      <c r="R250" s="367" t="str">
        <f>IF($G250="","",VLOOKUP($G250,'2.賃金表'!$R$4:$S$11,2,FALSE))</f>
        <v/>
      </c>
      <c r="S250" s="368"/>
      <c r="T250" s="368"/>
      <c r="U250" s="368"/>
      <c r="V250" s="265" t="str">
        <f t="shared" si="46"/>
        <v/>
      </c>
      <c r="W250" s="268" t="str">
        <f t="shared" si="40"/>
        <v/>
      </c>
    </row>
    <row r="251" spans="1:23" x14ac:dyDescent="0.15">
      <c r="A251" s="18" t="str">
        <f t="shared" si="41"/>
        <v/>
      </c>
      <c r="B251" s="364"/>
      <c r="C251" s="364"/>
      <c r="D251" s="365"/>
      <c r="E251" s="365"/>
      <c r="F251" s="364"/>
      <c r="G251" s="364"/>
      <c r="H251" s="366"/>
      <c r="I251" s="366"/>
      <c r="J251" s="261" t="str">
        <f t="shared" si="42"/>
        <v/>
      </c>
      <c r="K251" s="261" t="str">
        <f t="shared" si="43"/>
        <v/>
      </c>
      <c r="L251" s="261" t="str">
        <f t="shared" si="44"/>
        <v/>
      </c>
      <c r="M251" s="261" t="str">
        <f t="shared" si="45"/>
        <v/>
      </c>
      <c r="N251" s="367" t="str">
        <f>IF(C251="","",VLOOKUP(J251,'2.賃金表'!$B$4:$D$47,3))</f>
        <v/>
      </c>
      <c r="O251" s="367" t="str">
        <f>IF($E251="","",INDEX('2.賃金表'!$G$4:$P$88,MATCH($F251,'2.賃金表'!$G$4:$G$88,0),MATCH($E251,'2.賃金表'!$G$4:$P$4,0)))</f>
        <v/>
      </c>
      <c r="P251" s="368"/>
      <c r="Q251" s="265" t="str">
        <f t="shared" si="39"/>
        <v/>
      </c>
      <c r="R251" s="367" t="str">
        <f>IF($G251="","",VLOOKUP($G251,'2.賃金表'!$R$4:$S$11,2,FALSE))</f>
        <v/>
      </c>
      <c r="S251" s="368"/>
      <c r="T251" s="368"/>
      <c r="U251" s="368"/>
      <c r="V251" s="265" t="str">
        <f t="shared" si="46"/>
        <v/>
      </c>
      <c r="W251" s="268" t="str">
        <f t="shared" si="40"/>
        <v/>
      </c>
    </row>
    <row r="252" spans="1:23" x14ac:dyDescent="0.15">
      <c r="A252" s="18" t="str">
        <f t="shared" si="41"/>
        <v/>
      </c>
      <c r="B252" s="364"/>
      <c r="C252" s="364"/>
      <c r="D252" s="365"/>
      <c r="E252" s="365"/>
      <c r="F252" s="364"/>
      <c r="G252" s="364"/>
      <c r="H252" s="366"/>
      <c r="I252" s="366"/>
      <c r="J252" s="261" t="str">
        <f t="shared" si="42"/>
        <v/>
      </c>
      <c r="K252" s="261" t="str">
        <f t="shared" si="43"/>
        <v/>
      </c>
      <c r="L252" s="261" t="str">
        <f t="shared" si="44"/>
        <v/>
      </c>
      <c r="M252" s="261" t="str">
        <f t="shared" si="45"/>
        <v/>
      </c>
      <c r="N252" s="367" t="str">
        <f>IF(C252="","",VLOOKUP(J252,'2.賃金表'!$B$4:$D$47,3))</f>
        <v/>
      </c>
      <c r="O252" s="367" t="str">
        <f>IF($E252="","",INDEX('2.賃金表'!$G$4:$P$88,MATCH($F252,'2.賃金表'!$G$4:$G$88,0),MATCH($E252,'2.賃金表'!$G$4:$P$4,0)))</f>
        <v/>
      </c>
      <c r="P252" s="368"/>
      <c r="Q252" s="265" t="str">
        <f t="shared" si="39"/>
        <v/>
      </c>
      <c r="R252" s="367" t="str">
        <f>IF($G252="","",VLOOKUP($G252,'2.賃金表'!$R$4:$S$11,2,FALSE))</f>
        <v/>
      </c>
      <c r="S252" s="368"/>
      <c r="T252" s="368"/>
      <c r="U252" s="368"/>
      <c r="V252" s="265" t="str">
        <f t="shared" si="46"/>
        <v/>
      </c>
      <c r="W252" s="268" t="str">
        <f t="shared" si="40"/>
        <v/>
      </c>
    </row>
    <row r="253" spans="1:23" x14ac:dyDescent="0.15">
      <c r="A253" s="18" t="str">
        <f t="shared" si="41"/>
        <v/>
      </c>
      <c r="B253" s="364"/>
      <c r="C253" s="364"/>
      <c r="D253" s="365"/>
      <c r="E253" s="365"/>
      <c r="F253" s="364"/>
      <c r="G253" s="364"/>
      <c r="H253" s="366"/>
      <c r="I253" s="366"/>
      <c r="J253" s="261" t="str">
        <f t="shared" si="42"/>
        <v/>
      </c>
      <c r="K253" s="261" t="str">
        <f t="shared" si="43"/>
        <v/>
      </c>
      <c r="L253" s="261" t="str">
        <f t="shared" si="44"/>
        <v/>
      </c>
      <c r="M253" s="261" t="str">
        <f t="shared" si="45"/>
        <v/>
      </c>
      <c r="N253" s="367" t="str">
        <f>IF(C253="","",VLOOKUP(J253,'2.賃金表'!$B$4:$D$47,3))</f>
        <v/>
      </c>
      <c r="O253" s="367" t="str">
        <f>IF($E253="","",INDEX('2.賃金表'!$G$4:$P$88,MATCH($F253,'2.賃金表'!$G$4:$G$88,0),MATCH($E253,'2.賃金表'!$G$4:$P$4,0)))</f>
        <v/>
      </c>
      <c r="P253" s="368"/>
      <c r="Q253" s="265" t="str">
        <f t="shared" si="39"/>
        <v/>
      </c>
      <c r="R253" s="367" t="str">
        <f>IF($G253="","",VLOOKUP($G253,'2.賃金表'!$R$4:$S$11,2,FALSE))</f>
        <v/>
      </c>
      <c r="S253" s="368"/>
      <c r="T253" s="368"/>
      <c r="U253" s="368"/>
      <c r="V253" s="265" t="str">
        <f t="shared" si="46"/>
        <v/>
      </c>
      <c r="W253" s="268" t="str">
        <f t="shared" si="40"/>
        <v/>
      </c>
    </row>
    <row r="254" spans="1:23" x14ac:dyDescent="0.15">
      <c r="A254" s="18" t="str">
        <f t="shared" si="41"/>
        <v/>
      </c>
      <c r="B254" s="364"/>
      <c r="C254" s="364"/>
      <c r="D254" s="365"/>
      <c r="E254" s="365"/>
      <c r="F254" s="364"/>
      <c r="G254" s="364"/>
      <c r="H254" s="366"/>
      <c r="I254" s="366"/>
      <c r="J254" s="261" t="str">
        <f t="shared" si="42"/>
        <v/>
      </c>
      <c r="K254" s="261" t="str">
        <f t="shared" si="43"/>
        <v/>
      </c>
      <c r="L254" s="261" t="str">
        <f t="shared" si="44"/>
        <v/>
      </c>
      <c r="M254" s="261" t="str">
        <f t="shared" si="45"/>
        <v/>
      </c>
      <c r="N254" s="367" t="str">
        <f>IF(C254="","",VLOOKUP(J254,'2.賃金表'!$B$4:$D$47,3))</f>
        <v/>
      </c>
      <c r="O254" s="367" t="str">
        <f>IF($E254="","",INDEX('2.賃金表'!$G$4:$P$88,MATCH($F254,'2.賃金表'!$G$4:$G$88,0),MATCH($E254,'2.賃金表'!$G$4:$P$4,0)))</f>
        <v/>
      </c>
      <c r="P254" s="368"/>
      <c r="Q254" s="265" t="str">
        <f t="shared" si="39"/>
        <v/>
      </c>
      <c r="R254" s="367" t="str">
        <f>IF($G254="","",VLOOKUP($G254,'2.賃金表'!$R$4:$S$11,2,FALSE))</f>
        <v/>
      </c>
      <c r="S254" s="368"/>
      <c r="T254" s="368"/>
      <c r="U254" s="368"/>
      <c r="V254" s="265" t="str">
        <f t="shared" si="46"/>
        <v/>
      </c>
      <c r="W254" s="268" t="str">
        <f t="shared" si="40"/>
        <v/>
      </c>
    </row>
    <row r="255" spans="1:23" x14ac:dyDescent="0.15">
      <c r="A255" s="18" t="str">
        <f t="shared" si="41"/>
        <v/>
      </c>
      <c r="B255" s="364"/>
      <c r="C255" s="364"/>
      <c r="D255" s="365"/>
      <c r="E255" s="365"/>
      <c r="F255" s="364"/>
      <c r="G255" s="364"/>
      <c r="H255" s="366"/>
      <c r="I255" s="366"/>
      <c r="J255" s="261" t="str">
        <f t="shared" si="42"/>
        <v/>
      </c>
      <c r="K255" s="261" t="str">
        <f t="shared" si="43"/>
        <v/>
      </c>
      <c r="L255" s="261" t="str">
        <f t="shared" si="44"/>
        <v/>
      </c>
      <c r="M255" s="261" t="str">
        <f t="shared" si="45"/>
        <v/>
      </c>
      <c r="N255" s="367" t="str">
        <f>IF(C255="","",VLOOKUP(J255,'2.賃金表'!$B$4:$D$47,3))</f>
        <v/>
      </c>
      <c r="O255" s="367" t="str">
        <f>IF($E255="","",INDEX('2.賃金表'!$G$4:$P$88,MATCH($F255,'2.賃金表'!$G$4:$G$88,0),MATCH($E255,'2.賃金表'!$G$4:$P$4,0)))</f>
        <v/>
      </c>
      <c r="P255" s="368"/>
      <c r="Q255" s="265" t="str">
        <f t="shared" si="39"/>
        <v/>
      </c>
      <c r="R255" s="367" t="str">
        <f>IF($G255="","",VLOOKUP($G255,'2.賃金表'!$R$4:$S$11,2,FALSE))</f>
        <v/>
      </c>
      <c r="S255" s="368"/>
      <c r="T255" s="368"/>
      <c r="U255" s="368"/>
      <c r="V255" s="265" t="str">
        <f t="shared" si="46"/>
        <v/>
      </c>
      <c r="W255" s="268" t="str">
        <f t="shared" si="40"/>
        <v/>
      </c>
    </row>
    <row r="256" spans="1:23" x14ac:dyDescent="0.15">
      <c r="A256" s="18" t="str">
        <f t="shared" si="41"/>
        <v/>
      </c>
      <c r="B256" s="364"/>
      <c r="C256" s="364"/>
      <c r="D256" s="365"/>
      <c r="E256" s="365"/>
      <c r="F256" s="364"/>
      <c r="G256" s="364"/>
      <c r="H256" s="366"/>
      <c r="I256" s="366"/>
      <c r="J256" s="261" t="str">
        <f t="shared" si="42"/>
        <v/>
      </c>
      <c r="K256" s="261" t="str">
        <f t="shared" si="43"/>
        <v/>
      </c>
      <c r="L256" s="261" t="str">
        <f t="shared" si="44"/>
        <v/>
      </c>
      <c r="M256" s="261" t="str">
        <f t="shared" si="45"/>
        <v/>
      </c>
      <c r="N256" s="367" t="str">
        <f>IF(C256="","",VLOOKUP(J256,'2.賃金表'!$B$4:$D$47,3))</f>
        <v/>
      </c>
      <c r="O256" s="367" t="str">
        <f>IF($E256="","",INDEX('2.賃金表'!$G$4:$P$88,MATCH($F256,'2.賃金表'!$G$4:$G$88,0),MATCH($E256,'2.賃金表'!$G$4:$P$4,0)))</f>
        <v/>
      </c>
      <c r="P256" s="368"/>
      <c r="Q256" s="265" t="str">
        <f t="shared" si="39"/>
        <v/>
      </c>
      <c r="R256" s="367" t="str">
        <f>IF($G256="","",VLOOKUP($G256,'2.賃金表'!$R$4:$S$11,2,FALSE))</f>
        <v/>
      </c>
      <c r="S256" s="368"/>
      <c r="T256" s="368"/>
      <c r="U256" s="368"/>
      <c r="V256" s="265" t="str">
        <f t="shared" si="46"/>
        <v/>
      </c>
      <c r="W256" s="268" t="str">
        <f t="shared" si="40"/>
        <v/>
      </c>
    </row>
    <row r="257" spans="1:23" x14ac:dyDescent="0.15">
      <c r="A257" s="19" t="str">
        <f t="shared" si="41"/>
        <v/>
      </c>
      <c r="B257" s="369"/>
      <c r="C257" s="369"/>
      <c r="D257" s="370"/>
      <c r="E257" s="370"/>
      <c r="F257" s="369"/>
      <c r="G257" s="369"/>
      <c r="H257" s="371"/>
      <c r="I257" s="371"/>
      <c r="J257" s="263" t="str">
        <f t="shared" si="42"/>
        <v/>
      </c>
      <c r="K257" s="263" t="str">
        <f t="shared" si="43"/>
        <v/>
      </c>
      <c r="L257" s="263" t="str">
        <f t="shared" si="44"/>
        <v/>
      </c>
      <c r="M257" s="263" t="str">
        <f t="shared" si="45"/>
        <v/>
      </c>
      <c r="N257" s="372" t="str">
        <f>IF(C257="","",VLOOKUP(J257,'2.賃金表'!$B$4:$D$47,3))</f>
        <v/>
      </c>
      <c r="O257" s="372" t="str">
        <f>IF($E257="","",INDEX('2.賃金表'!$G$4:$P$88,MATCH($F257,'2.賃金表'!$G$4:$G$88,0),MATCH($E257,'2.賃金表'!$G$4:$P$4,0)))</f>
        <v/>
      </c>
      <c r="P257" s="373"/>
      <c r="Q257" s="266" t="str">
        <f t="shared" si="39"/>
        <v/>
      </c>
      <c r="R257" s="372" t="str">
        <f>IF($G257="","",VLOOKUP($G257,'2.賃金表'!$R$4:$S$11,2,FALSE))</f>
        <v/>
      </c>
      <c r="S257" s="373"/>
      <c r="T257" s="373"/>
      <c r="U257" s="373"/>
      <c r="V257" s="266" t="str">
        <f t="shared" si="46"/>
        <v/>
      </c>
      <c r="W257" s="269" t="str">
        <f t="shared" si="40"/>
        <v/>
      </c>
    </row>
  </sheetData>
  <sheetProtection algorithmName="SHA-512" hashValue="hxbcQ3GHrq4SqUCPuLhDBp/dz1cYlMg8ykq409hFhyRJTx0OhmodElbddlV9LsOlQUEOALilqASXClJ5Y7dE6g==" saltValue="dDJnLzrvDRFqeiU5m29bHA==" spinCount="100000" sheet="1" objects="1" scenarios="1"/>
  <mergeCells count="12">
    <mergeCell ref="J3:L3"/>
    <mergeCell ref="J4:L4"/>
    <mergeCell ref="C6:C7"/>
    <mergeCell ref="D6:D7"/>
    <mergeCell ref="F6:F7"/>
    <mergeCell ref="G6:G7"/>
    <mergeCell ref="E6:E7"/>
    <mergeCell ref="W6:W7"/>
    <mergeCell ref="H6:H7"/>
    <mergeCell ref="I6:I7"/>
    <mergeCell ref="J6:K6"/>
    <mergeCell ref="L6:M6"/>
  </mergeCells>
  <phoneticPr fontId="2"/>
  <printOptions horizontalCentered="1"/>
  <pageMargins left="0.39370078740157483" right="0.39370078740157483" top="0.59055118110236227" bottom="0.39370078740157483" header="0.51181102362204722" footer="0.51181102362204722"/>
  <pageSetup paperSize="9" scale="64" orientation="landscape" horizontalDpi="4294967293" r:id="rId1"/>
  <headerFooter alignWithMargins="0">
    <oddFooter>&amp;C&amp;P</oddFooter>
  </headerFooter>
  <ignoredErrors>
    <ignoredError sqref="R8:R257 R3:R7 N8:O25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pageSetUpPr autoPageBreaks="0"/>
  </sheetPr>
  <dimension ref="B1:V88"/>
  <sheetViews>
    <sheetView showGridLines="0" zoomScaleNormal="100" workbookViewId="0">
      <selection activeCell="C56" sqref="C56"/>
    </sheetView>
  </sheetViews>
  <sheetFormatPr defaultColWidth="9" defaultRowHeight="13.2" x14ac:dyDescent="0.2"/>
  <cols>
    <col min="1" max="1" width="2.109375" style="117" customWidth="1"/>
    <col min="2" max="2" width="7.21875" style="115" customWidth="1"/>
    <col min="3" max="3" width="9" style="115"/>
    <col min="4" max="4" width="12.77734375" style="115" customWidth="1"/>
    <col min="5" max="5" width="2.33203125" style="115" customWidth="1"/>
    <col min="6" max="6" width="2.88671875" style="116" customWidth="1"/>
    <col min="7" max="7" width="13.109375" style="160" customWidth="1"/>
    <col min="8" max="11" width="9.33203125" style="117" customWidth="1"/>
    <col min="12" max="16" width="10.21875" style="117" customWidth="1"/>
    <col min="17" max="17" width="4.77734375" style="117" customWidth="1"/>
    <col min="18" max="18" width="11.33203125" style="117" customWidth="1"/>
    <col min="19" max="19" width="11.77734375" style="117" customWidth="1"/>
    <col min="20" max="20" width="5.21875" style="117" customWidth="1"/>
    <col min="21" max="21" width="29.6640625" style="117" customWidth="1"/>
    <col min="22" max="22" width="13.6640625" style="117" customWidth="1"/>
    <col min="23" max="16384" width="9" style="117"/>
  </cols>
  <sheetData>
    <row r="1" spans="2:22" ht="20.25" customHeight="1" x14ac:dyDescent="0.25">
      <c r="B1" s="114" t="s">
        <v>154</v>
      </c>
      <c r="G1" s="117"/>
      <c r="H1" s="118"/>
      <c r="I1" s="118"/>
      <c r="J1" s="118"/>
      <c r="K1" s="119"/>
      <c r="L1" s="120" t="s">
        <v>124</v>
      </c>
      <c r="M1" s="121"/>
      <c r="N1" s="119"/>
      <c r="O1" s="119"/>
      <c r="P1" s="119"/>
    </row>
    <row r="2" spans="2:22" ht="19.5" customHeight="1" x14ac:dyDescent="0.2">
      <c r="B2" s="122" t="s">
        <v>153</v>
      </c>
      <c r="D2" s="123" t="s">
        <v>156</v>
      </c>
      <c r="E2" s="124"/>
      <c r="F2" s="125"/>
      <c r="G2" s="122" t="s">
        <v>152</v>
      </c>
      <c r="H2" s="126"/>
      <c r="I2" s="126"/>
      <c r="J2" s="124" t="s">
        <v>155</v>
      </c>
      <c r="K2" s="119"/>
      <c r="L2" s="119"/>
      <c r="M2" s="119"/>
      <c r="N2" s="119"/>
      <c r="O2" s="119"/>
      <c r="P2" s="119"/>
      <c r="R2" s="122" t="s">
        <v>158</v>
      </c>
    </row>
    <row r="3" spans="2:22" s="116" customFormat="1" ht="14.25" customHeight="1" x14ac:dyDescent="0.15">
      <c r="B3" s="127"/>
      <c r="C3" s="115"/>
      <c r="D3" s="115"/>
      <c r="E3" s="115"/>
      <c r="G3" s="128">
        <v>1</v>
      </c>
      <c r="H3" s="128">
        <v>2</v>
      </c>
      <c r="I3" s="128">
        <v>4</v>
      </c>
      <c r="J3" s="128">
        <v>6</v>
      </c>
      <c r="K3" s="129">
        <v>8</v>
      </c>
      <c r="L3" s="129">
        <v>10</v>
      </c>
      <c r="M3" s="129">
        <v>12</v>
      </c>
      <c r="N3" s="129">
        <v>14</v>
      </c>
      <c r="O3" s="129">
        <v>16</v>
      </c>
      <c r="P3" s="129">
        <v>18</v>
      </c>
      <c r="R3" s="117" t="s">
        <v>159</v>
      </c>
      <c r="S3" s="117"/>
      <c r="T3" s="117"/>
      <c r="U3" s="117" t="s">
        <v>160</v>
      </c>
      <c r="V3" s="117"/>
    </row>
    <row r="4" spans="2:22" s="125" customFormat="1" ht="16.5" customHeight="1" x14ac:dyDescent="0.2">
      <c r="B4" s="130" t="s">
        <v>2</v>
      </c>
      <c r="C4" s="131" t="s">
        <v>105</v>
      </c>
      <c r="D4" s="131" t="s">
        <v>106</v>
      </c>
      <c r="E4" s="132"/>
      <c r="F4" s="116">
        <v>1</v>
      </c>
      <c r="G4" s="133" t="s">
        <v>4</v>
      </c>
      <c r="H4" s="134">
        <v>1</v>
      </c>
      <c r="I4" s="134">
        <v>2</v>
      </c>
      <c r="J4" s="134">
        <v>3</v>
      </c>
      <c r="K4" s="134">
        <v>4</v>
      </c>
      <c r="L4" s="134">
        <v>5</v>
      </c>
      <c r="M4" s="134">
        <v>6</v>
      </c>
      <c r="N4" s="134">
        <v>7</v>
      </c>
      <c r="O4" s="134">
        <v>8</v>
      </c>
      <c r="P4" s="134">
        <v>9</v>
      </c>
      <c r="R4" s="135" t="s">
        <v>121</v>
      </c>
      <c r="S4" s="29" t="s">
        <v>18</v>
      </c>
      <c r="U4" s="135" t="s">
        <v>121</v>
      </c>
      <c r="V4" s="29" t="s">
        <v>19</v>
      </c>
    </row>
    <row r="5" spans="2:22" s="125" customFormat="1" ht="15.9" customHeight="1" x14ac:dyDescent="0.2">
      <c r="B5" s="130">
        <v>18</v>
      </c>
      <c r="C5" s="136"/>
      <c r="D5" s="136">
        <v>116040</v>
      </c>
      <c r="E5" s="137"/>
      <c r="F5" s="116">
        <v>2</v>
      </c>
      <c r="G5" s="138" t="s">
        <v>149</v>
      </c>
      <c r="H5" s="139">
        <v>2</v>
      </c>
      <c r="I5" s="139">
        <v>2</v>
      </c>
      <c r="J5" s="139">
        <v>3</v>
      </c>
      <c r="K5" s="139">
        <v>3</v>
      </c>
      <c r="L5" s="139">
        <v>4</v>
      </c>
      <c r="M5" s="139">
        <v>5</v>
      </c>
      <c r="N5" s="139">
        <v>5</v>
      </c>
      <c r="O5" s="139">
        <v>6</v>
      </c>
      <c r="P5" s="139" t="s">
        <v>49</v>
      </c>
      <c r="R5" s="135" t="s">
        <v>107</v>
      </c>
      <c r="S5" s="140">
        <v>80000</v>
      </c>
      <c r="T5" s="141"/>
      <c r="U5" s="142" t="s">
        <v>112</v>
      </c>
      <c r="V5" s="140">
        <v>10000</v>
      </c>
    </row>
    <row r="6" spans="2:22" ht="15.9" customHeight="1" x14ac:dyDescent="0.2">
      <c r="B6" s="130">
        <v>19</v>
      </c>
      <c r="C6" s="136">
        <v>3500</v>
      </c>
      <c r="D6" s="136">
        <v>119540</v>
      </c>
      <c r="E6" s="137"/>
      <c r="F6" s="116">
        <v>3</v>
      </c>
      <c r="G6" s="138" t="s">
        <v>1</v>
      </c>
      <c r="H6" s="139"/>
      <c r="I6" s="139">
        <v>6000</v>
      </c>
      <c r="J6" s="139">
        <v>6000</v>
      </c>
      <c r="K6" s="139">
        <v>6500</v>
      </c>
      <c r="L6" s="139">
        <v>7000</v>
      </c>
      <c r="M6" s="139">
        <v>7500</v>
      </c>
      <c r="N6" s="139">
        <v>8000</v>
      </c>
      <c r="O6" s="139">
        <v>11000</v>
      </c>
      <c r="P6" s="139">
        <v>15000</v>
      </c>
      <c r="R6" s="135" t="s">
        <v>108</v>
      </c>
      <c r="S6" s="140">
        <v>60000</v>
      </c>
      <c r="T6" s="141"/>
      <c r="U6" s="142" t="s">
        <v>110</v>
      </c>
      <c r="V6" s="140">
        <v>5000</v>
      </c>
    </row>
    <row r="7" spans="2:22" ht="15.9" customHeight="1" x14ac:dyDescent="0.2">
      <c r="B7" s="130">
        <v>20</v>
      </c>
      <c r="C7" s="136">
        <v>3500</v>
      </c>
      <c r="D7" s="136">
        <v>123040</v>
      </c>
      <c r="E7" s="137"/>
      <c r="F7" s="116">
        <v>4</v>
      </c>
      <c r="G7" s="138" t="s">
        <v>150</v>
      </c>
      <c r="H7" s="143">
        <v>5000</v>
      </c>
      <c r="I7" s="143">
        <v>5000</v>
      </c>
      <c r="J7" s="143">
        <v>5000</v>
      </c>
      <c r="K7" s="143">
        <v>5000</v>
      </c>
      <c r="L7" s="143">
        <v>5500</v>
      </c>
      <c r="M7" s="143">
        <v>5500</v>
      </c>
      <c r="N7" s="143">
        <v>6000</v>
      </c>
      <c r="O7" s="143">
        <v>6000</v>
      </c>
      <c r="P7" s="143">
        <v>6500</v>
      </c>
      <c r="R7" s="135" t="s">
        <v>109</v>
      </c>
      <c r="S7" s="140">
        <v>50000</v>
      </c>
      <c r="T7" s="141"/>
      <c r="U7" s="142" t="s">
        <v>111</v>
      </c>
      <c r="V7" s="140">
        <v>5000</v>
      </c>
    </row>
    <row r="8" spans="2:22" ht="15.9" customHeight="1" x14ac:dyDescent="0.2">
      <c r="B8" s="130">
        <v>21</v>
      </c>
      <c r="C8" s="136">
        <v>3300</v>
      </c>
      <c r="D8" s="136">
        <v>126340</v>
      </c>
      <c r="E8" s="137"/>
      <c r="F8" s="116">
        <v>5</v>
      </c>
      <c r="G8" s="138" t="s">
        <v>151</v>
      </c>
      <c r="H8" s="143">
        <v>1670</v>
      </c>
      <c r="I8" s="143">
        <v>1670</v>
      </c>
      <c r="J8" s="143">
        <v>1670</v>
      </c>
      <c r="K8" s="143">
        <v>1670</v>
      </c>
      <c r="L8" s="143">
        <v>1840</v>
      </c>
      <c r="M8" s="143">
        <v>1840</v>
      </c>
      <c r="N8" s="143">
        <v>2000</v>
      </c>
      <c r="O8" s="143">
        <v>2000</v>
      </c>
      <c r="P8" s="143">
        <v>2170</v>
      </c>
      <c r="R8" s="135" t="s">
        <v>101</v>
      </c>
      <c r="S8" s="140">
        <v>20000</v>
      </c>
      <c r="T8" s="141"/>
      <c r="U8" s="142"/>
      <c r="V8" s="140"/>
    </row>
    <row r="9" spans="2:22" ht="15.9" customHeight="1" x14ac:dyDescent="0.2">
      <c r="B9" s="130">
        <v>22</v>
      </c>
      <c r="C9" s="136">
        <v>3200</v>
      </c>
      <c r="D9" s="136">
        <v>129540</v>
      </c>
      <c r="E9" s="137"/>
      <c r="F9" s="116">
        <v>6</v>
      </c>
      <c r="G9" s="135">
        <v>1</v>
      </c>
      <c r="H9" s="144">
        <v>840</v>
      </c>
      <c r="I9" s="144">
        <v>840</v>
      </c>
      <c r="J9" s="144">
        <v>840</v>
      </c>
      <c r="K9" s="144">
        <v>840</v>
      </c>
      <c r="L9" s="144">
        <v>920</v>
      </c>
      <c r="M9" s="144">
        <v>920</v>
      </c>
      <c r="N9" s="144">
        <v>1000</v>
      </c>
      <c r="O9" s="144">
        <v>1000</v>
      </c>
      <c r="P9" s="144">
        <v>1090</v>
      </c>
      <c r="R9" s="135" t="s">
        <v>102</v>
      </c>
      <c r="S9" s="140">
        <v>10000</v>
      </c>
      <c r="T9" s="141"/>
    </row>
    <row r="10" spans="2:22" ht="15.9" customHeight="1" x14ac:dyDescent="0.2">
      <c r="B10" s="130">
        <v>23</v>
      </c>
      <c r="C10" s="136">
        <v>3200</v>
      </c>
      <c r="D10" s="136">
        <v>132740</v>
      </c>
      <c r="E10" s="137"/>
      <c r="F10" s="116">
        <v>7</v>
      </c>
      <c r="G10" s="145">
        <v>2</v>
      </c>
      <c r="H10" s="146">
        <v>77360</v>
      </c>
      <c r="I10" s="146">
        <v>93360</v>
      </c>
      <c r="J10" s="146">
        <v>109360</v>
      </c>
      <c r="K10" s="146">
        <v>130860</v>
      </c>
      <c r="L10" s="146">
        <v>152860</v>
      </c>
      <c r="M10" s="146">
        <v>182360</v>
      </c>
      <c r="N10" s="146">
        <v>217860</v>
      </c>
      <c r="O10" s="146">
        <v>258860</v>
      </c>
      <c r="P10" s="147">
        <v>309860</v>
      </c>
      <c r="R10" s="135"/>
      <c r="S10" s="140"/>
      <c r="U10" s="117" t="s">
        <v>162</v>
      </c>
    </row>
    <row r="11" spans="2:22" ht="15.9" customHeight="1" x14ac:dyDescent="0.2">
      <c r="B11" s="130">
        <v>24</v>
      </c>
      <c r="C11" s="136">
        <v>3000</v>
      </c>
      <c r="D11" s="136">
        <v>135740</v>
      </c>
      <c r="E11" s="137"/>
      <c r="F11" s="116">
        <v>8</v>
      </c>
      <c r="G11" s="148">
        <v>3</v>
      </c>
      <c r="H11" s="149">
        <v>79030</v>
      </c>
      <c r="I11" s="149">
        <v>95030</v>
      </c>
      <c r="J11" s="149">
        <v>111030</v>
      </c>
      <c r="K11" s="149">
        <v>132530</v>
      </c>
      <c r="L11" s="149">
        <v>154700</v>
      </c>
      <c r="M11" s="149">
        <v>184200</v>
      </c>
      <c r="N11" s="149">
        <v>219860</v>
      </c>
      <c r="O11" s="149">
        <v>260860</v>
      </c>
      <c r="P11" s="150">
        <v>312030</v>
      </c>
      <c r="R11" s="135"/>
      <c r="S11" s="140"/>
      <c r="U11" s="135" t="s">
        <v>121</v>
      </c>
      <c r="V11" s="29" t="s">
        <v>113</v>
      </c>
    </row>
    <row r="12" spans="2:22" ht="15.9" customHeight="1" x14ac:dyDescent="0.2">
      <c r="B12" s="130">
        <v>25</v>
      </c>
      <c r="C12" s="136">
        <v>3000</v>
      </c>
      <c r="D12" s="136">
        <v>138740</v>
      </c>
      <c r="E12" s="137"/>
      <c r="F12" s="116">
        <v>9</v>
      </c>
      <c r="G12" s="148">
        <v>4</v>
      </c>
      <c r="H12" s="149">
        <v>80700</v>
      </c>
      <c r="I12" s="149">
        <v>96700</v>
      </c>
      <c r="J12" s="149">
        <v>112700</v>
      </c>
      <c r="K12" s="149">
        <v>134200</v>
      </c>
      <c r="L12" s="149">
        <v>156540</v>
      </c>
      <c r="M12" s="149">
        <v>186040</v>
      </c>
      <c r="N12" s="149">
        <v>221860</v>
      </c>
      <c r="O12" s="149">
        <v>262860</v>
      </c>
      <c r="P12" s="150">
        <v>314200</v>
      </c>
      <c r="U12" s="151" t="s">
        <v>118</v>
      </c>
      <c r="V12" s="152">
        <v>5000</v>
      </c>
    </row>
    <row r="13" spans="2:22" ht="15.9" customHeight="1" x14ac:dyDescent="0.2">
      <c r="B13" s="130">
        <v>26</v>
      </c>
      <c r="C13" s="136">
        <v>2100</v>
      </c>
      <c r="D13" s="136">
        <v>140840</v>
      </c>
      <c r="E13" s="137"/>
      <c r="F13" s="116">
        <v>10</v>
      </c>
      <c r="G13" s="148">
        <v>5</v>
      </c>
      <c r="H13" s="149">
        <v>82370</v>
      </c>
      <c r="I13" s="149">
        <v>98370</v>
      </c>
      <c r="J13" s="149">
        <v>114370</v>
      </c>
      <c r="K13" s="149">
        <v>135870</v>
      </c>
      <c r="L13" s="149">
        <v>158380</v>
      </c>
      <c r="M13" s="149">
        <v>187880</v>
      </c>
      <c r="N13" s="149">
        <v>223860</v>
      </c>
      <c r="O13" s="149">
        <v>264860</v>
      </c>
      <c r="P13" s="150">
        <v>316370</v>
      </c>
      <c r="R13" s="117" t="s">
        <v>161</v>
      </c>
      <c r="U13" s="151" t="s">
        <v>157</v>
      </c>
      <c r="V13" s="152">
        <v>3000</v>
      </c>
    </row>
    <row r="14" spans="2:22" ht="15.9" customHeight="1" x14ac:dyDescent="0.2">
      <c r="B14" s="130">
        <v>27</v>
      </c>
      <c r="C14" s="136">
        <v>2100</v>
      </c>
      <c r="D14" s="136">
        <v>142940</v>
      </c>
      <c r="E14" s="137"/>
      <c r="F14" s="116">
        <v>11</v>
      </c>
      <c r="G14" s="148">
        <v>6</v>
      </c>
      <c r="H14" s="149">
        <v>84040</v>
      </c>
      <c r="I14" s="149">
        <v>100040</v>
      </c>
      <c r="J14" s="149">
        <v>116040</v>
      </c>
      <c r="K14" s="149">
        <v>137540</v>
      </c>
      <c r="L14" s="149">
        <v>160220</v>
      </c>
      <c r="M14" s="149">
        <v>189720</v>
      </c>
      <c r="N14" s="149">
        <v>225860</v>
      </c>
      <c r="O14" s="149">
        <v>266860</v>
      </c>
      <c r="P14" s="150">
        <v>318540</v>
      </c>
      <c r="R14" s="135" t="s">
        <v>103</v>
      </c>
      <c r="S14" s="140">
        <v>30000</v>
      </c>
      <c r="U14" s="151" t="s">
        <v>114</v>
      </c>
      <c r="V14" s="152">
        <v>2000</v>
      </c>
    </row>
    <row r="15" spans="2:22" ht="15.9" customHeight="1" x14ac:dyDescent="0.2">
      <c r="B15" s="130">
        <v>28</v>
      </c>
      <c r="C15" s="136">
        <v>2100</v>
      </c>
      <c r="D15" s="136">
        <v>145040</v>
      </c>
      <c r="E15" s="137"/>
      <c r="F15" s="116">
        <v>12</v>
      </c>
      <c r="G15" s="148">
        <v>7</v>
      </c>
      <c r="H15" s="149">
        <v>85710</v>
      </c>
      <c r="I15" s="149">
        <v>101710</v>
      </c>
      <c r="J15" s="149">
        <v>117710</v>
      </c>
      <c r="K15" s="149">
        <v>139210</v>
      </c>
      <c r="L15" s="149">
        <v>162060</v>
      </c>
      <c r="M15" s="149">
        <v>191560</v>
      </c>
      <c r="N15" s="149">
        <v>227860</v>
      </c>
      <c r="O15" s="149">
        <v>268860</v>
      </c>
      <c r="P15" s="150">
        <v>320710</v>
      </c>
      <c r="R15" s="135" t="s">
        <v>104</v>
      </c>
      <c r="S15" s="140">
        <v>15000</v>
      </c>
      <c r="U15" s="151" t="s">
        <v>115</v>
      </c>
      <c r="V15" s="152">
        <v>2000</v>
      </c>
    </row>
    <row r="16" spans="2:22" ht="15.9" customHeight="1" x14ac:dyDescent="0.2">
      <c r="B16" s="130">
        <v>29</v>
      </c>
      <c r="C16" s="136">
        <v>2100</v>
      </c>
      <c r="D16" s="136">
        <v>147140</v>
      </c>
      <c r="E16" s="137"/>
      <c r="F16" s="116">
        <v>13</v>
      </c>
      <c r="G16" s="148">
        <v>8</v>
      </c>
      <c r="H16" s="149">
        <v>87380</v>
      </c>
      <c r="I16" s="149">
        <v>103380</v>
      </c>
      <c r="J16" s="149">
        <v>119380</v>
      </c>
      <c r="K16" s="149">
        <v>140880</v>
      </c>
      <c r="L16" s="149">
        <v>163900</v>
      </c>
      <c r="M16" s="149">
        <v>193400</v>
      </c>
      <c r="N16" s="149">
        <v>229860</v>
      </c>
      <c r="O16" s="149">
        <v>270860</v>
      </c>
      <c r="P16" s="150">
        <v>322880</v>
      </c>
      <c r="R16" s="135"/>
      <c r="S16" s="140"/>
      <c r="U16" s="151" t="s">
        <v>116</v>
      </c>
      <c r="V16" s="152">
        <v>2000</v>
      </c>
    </row>
    <row r="17" spans="2:22" ht="15.9" customHeight="1" x14ac:dyDescent="0.2">
      <c r="B17" s="130">
        <v>30</v>
      </c>
      <c r="C17" s="136">
        <v>2100</v>
      </c>
      <c r="D17" s="136">
        <v>149240</v>
      </c>
      <c r="E17" s="137"/>
      <c r="F17" s="116">
        <v>14</v>
      </c>
      <c r="G17" s="148">
        <v>9</v>
      </c>
      <c r="H17" s="149">
        <v>89050</v>
      </c>
      <c r="I17" s="149">
        <v>105050</v>
      </c>
      <c r="J17" s="149">
        <v>121050</v>
      </c>
      <c r="K17" s="149">
        <v>142550</v>
      </c>
      <c r="L17" s="149">
        <v>165740</v>
      </c>
      <c r="M17" s="149">
        <v>195240</v>
      </c>
      <c r="N17" s="149">
        <v>231860</v>
      </c>
      <c r="O17" s="149">
        <v>272860</v>
      </c>
      <c r="P17" s="150">
        <v>325050</v>
      </c>
      <c r="R17" s="135"/>
      <c r="S17" s="140"/>
      <c r="U17" s="151" t="s">
        <v>117</v>
      </c>
      <c r="V17" s="152">
        <v>2000</v>
      </c>
    </row>
    <row r="18" spans="2:22" ht="15.9" customHeight="1" x14ac:dyDescent="0.2">
      <c r="B18" s="130">
        <v>31</v>
      </c>
      <c r="C18" s="136">
        <v>1500</v>
      </c>
      <c r="D18" s="136">
        <v>150740</v>
      </c>
      <c r="E18" s="137"/>
      <c r="F18" s="116">
        <v>15</v>
      </c>
      <c r="G18" s="148">
        <v>10</v>
      </c>
      <c r="H18" s="149">
        <v>90720</v>
      </c>
      <c r="I18" s="149">
        <v>106720</v>
      </c>
      <c r="J18" s="149">
        <v>122720</v>
      </c>
      <c r="K18" s="149">
        <v>144220</v>
      </c>
      <c r="L18" s="149">
        <v>167580</v>
      </c>
      <c r="M18" s="149">
        <v>197080</v>
      </c>
      <c r="N18" s="149">
        <v>233860</v>
      </c>
      <c r="O18" s="149">
        <v>274860</v>
      </c>
      <c r="P18" s="150">
        <v>327220</v>
      </c>
      <c r="R18" s="125"/>
      <c r="S18" s="141"/>
      <c r="U18" s="151"/>
      <c r="V18" s="152"/>
    </row>
    <row r="19" spans="2:22" ht="15.9" customHeight="1" x14ac:dyDescent="0.2">
      <c r="B19" s="130">
        <v>32</v>
      </c>
      <c r="C19" s="136">
        <v>1500</v>
      </c>
      <c r="D19" s="136">
        <v>152240</v>
      </c>
      <c r="E19" s="137"/>
      <c r="F19" s="116">
        <v>16</v>
      </c>
      <c r="G19" s="148">
        <v>11</v>
      </c>
      <c r="H19" s="149">
        <v>92390</v>
      </c>
      <c r="I19" s="149">
        <v>108390</v>
      </c>
      <c r="J19" s="149">
        <v>124390</v>
      </c>
      <c r="K19" s="149">
        <v>145890</v>
      </c>
      <c r="L19" s="149">
        <v>169420</v>
      </c>
      <c r="M19" s="149">
        <v>198920</v>
      </c>
      <c r="N19" s="149">
        <v>235860</v>
      </c>
      <c r="O19" s="149">
        <v>276860</v>
      </c>
      <c r="P19" s="150">
        <v>329390</v>
      </c>
      <c r="U19" s="151"/>
      <c r="V19" s="152"/>
    </row>
    <row r="20" spans="2:22" ht="15.9" customHeight="1" x14ac:dyDescent="0.2">
      <c r="B20" s="130">
        <v>33</v>
      </c>
      <c r="C20" s="136">
        <v>1500</v>
      </c>
      <c r="D20" s="136">
        <v>153740</v>
      </c>
      <c r="E20" s="137"/>
      <c r="F20" s="116">
        <v>17</v>
      </c>
      <c r="G20" s="148">
        <v>12</v>
      </c>
      <c r="H20" s="149">
        <v>94060</v>
      </c>
      <c r="I20" s="149">
        <v>110060</v>
      </c>
      <c r="J20" s="149">
        <v>126060</v>
      </c>
      <c r="K20" s="149">
        <v>147560</v>
      </c>
      <c r="L20" s="149">
        <v>171260</v>
      </c>
      <c r="M20" s="149">
        <v>200760</v>
      </c>
      <c r="N20" s="149">
        <v>237860</v>
      </c>
      <c r="O20" s="149">
        <v>278860</v>
      </c>
      <c r="P20" s="150">
        <v>331560</v>
      </c>
    </row>
    <row r="21" spans="2:22" ht="15.9" customHeight="1" x14ac:dyDescent="0.2">
      <c r="B21" s="130">
        <v>34</v>
      </c>
      <c r="C21" s="136">
        <v>1500</v>
      </c>
      <c r="D21" s="136">
        <v>155240</v>
      </c>
      <c r="E21" s="137"/>
      <c r="F21" s="116">
        <v>18</v>
      </c>
      <c r="G21" s="148">
        <v>13</v>
      </c>
      <c r="H21" s="149">
        <v>95730</v>
      </c>
      <c r="I21" s="149">
        <v>111730</v>
      </c>
      <c r="J21" s="149">
        <v>127730</v>
      </c>
      <c r="K21" s="149">
        <v>149230</v>
      </c>
      <c r="L21" s="149">
        <v>173100</v>
      </c>
      <c r="M21" s="149">
        <v>202600</v>
      </c>
      <c r="N21" s="149">
        <v>239860</v>
      </c>
      <c r="O21" s="149">
        <v>280860</v>
      </c>
      <c r="P21" s="150">
        <v>333730</v>
      </c>
    </row>
    <row r="22" spans="2:22" ht="15.9" customHeight="1" x14ac:dyDescent="0.2">
      <c r="B22" s="130">
        <v>35</v>
      </c>
      <c r="C22" s="136">
        <v>1500</v>
      </c>
      <c r="D22" s="136">
        <v>156740</v>
      </c>
      <c r="E22" s="137"/>
      <c r="F22" s="116">
        <v>19</v>
      </c>
      <c r="G22" s="148">
        <v>14</v>
      </c>
      <c r="H22" s="149">
        <v>97400</v>
      </c>
      <c r="I22" s="149">
        <v>113400</v>
      </c>
      <c r="J22" s="149">
        <v>129400</v>
      </c>
      <c r="K22" s="149">
        <v>150900</v>
      </c>
      <c r="L22" s="149">
        <v>174940</v>
      </c>
      <c r="M22" s="149">
        <v>204440</v>
      </c>
      <c r="N22" s="149">
        <v>241860</v>
      </c>
      <c r="O22" s="149">
        <v>282860</v>
      </c>
      <c r="P22" s="150">
        <v>335900</v>
      </c>
    </row>
    <row r="23" spans="2:22" ht="15.9" customHeight="1" x14ac:dyDescent="0.2">
      <c r="B23" s="130">
        <v>36</v>
      </c>
      <c r="C23" s="136">
        <v>1500</v>
      </c>
      <c r="D23" s="136">
        <v>158240</v>
      </c>
      <c r="E23" s="137"/>
      <c r="F23" s="116">
        <v>20</v>
      </c>
      <c r="G23" s="148">
        <v>15</v>
      </c>
      <c r="H23" s="149">
        <v>98240</v>
      </c>
      <c r="I23" s="149">
        <v>114240</v>
      </c>
      <c r="J23" s="149">
        <v>131070</v>
      </c>
      <c r="K23" s="149">
        <v>152570</v>
      </c>
      <c r="L23" s="149">
        <v>176780</v>
      </c>
      <c r="M23" s="149">
        <v>206280</v>
      </c>
      <c r="N23" s="149">
        <v>243860</v>
      </c>
      <c r="O23" s="149">
        <v>284860</v>
      </c>
      <c r="P23" s="150">
        <v>338070</v>
      </c>
    </row>
    <row r="24" spans="2:22" ht="15.9" customHeight="1" x14ac:dyDescent="0.2">
      <c r="B24" s="130">
        <v>37</v>
      </c>
      <c r="C24" s="136">
        <v>1500</v>
      </c>
      <c r="D24" s="136">
        <v>159740</v>
      </c>
      <c r="E24" s="137"/>
      <c r="F24" s="116">
        <v>21</v>
      </c>
      <c r="G24" s="148">
        <v>16</v>
      </c>
      <c r="H24" s="149">
        <v>99080</v>
      </c>
      <c r="I24" s="149">
        <v>115080</v>
      </c>
      <c r="J24" s="149">
        <v>132740</v>
      </c>
      <c r="K24" s="149">
        <v>154240</v>
      </c>
      <c r="L24" s="149">
        <v>178620</v>
      </c>
      <c r="M24" s="149">
        <v>208120</v>
      </c>
      <c r="N24" s="149">
        <v>245860</v>
      </c>
      <c r="O24" s="149">
        <v>286860</v>
      </c>
      <c r="P24" s="150">
        <v>340240</v>
      </c>
    </row>
    <row r="25" spans="2:22" ht="15.9" customHeight="1" x14ac:dyDescent="0.2">
      <c r="B25" s="130">
        <v>38</v>
      </c>
      <c r="C25" s="136">
        <v>1500</v>
      </c>
      <c r="D25" s="136">
        <v>161240</v>
      </c>
      <c r="E25" s="137"/>
      <c r="F25" s="116">
        <v>22</v>
      </c>
      <c r="G25" s="148">
        <v>17</v>
      </c>
      <c r="H25" s="149">
        <v>99920</v>
      </c>
      <c r="I25" s="149">
        <v>115920</v>
      </c>
      <c r="J25" s="149">
        <v>134410</v>
      </c>
      <c r="K25" s="149">
        <v>155910</v>
      </c>
      <c r="L25" s="149">
        <v>180460</v>
      </c>
      <c r="M25" s="149">
        <v>209960</v>
      </c>
      <c r="N25" s="149">
        <v>247860</v>
      </c>
      <c r="O25" s="149">
        <v>288860</v>
      </c>
      <c r="P25" s="150">
        <v>342410</v>
      </c>
    </row>
    <row r="26" spans="2:22" ht="15.9" customHeight="1" x14ac:dyDescent="0.2">
      <c r="B26" s="130">
        <v>39</v>
      </c>
      <c r="C26" s="136">
        <v>1500</v>
      </c>
      <c r="D26" s="136">
        <v>162740</v>
      </c>
      <c r="E26" s="137"/>
      <c r="F26" s="116">
        <v>23</v>
      </c>
      <c r="G26" s="148">
        <v>18</v>
      </c>
      <c r="H26" s="149">
        <v>100760</v>
      </c>
      <c r="I26" s="149">
        <v>116760</v>
      </c>
      <c r="J26" s="149">
        <v>136080</v>
      </c>
      <c r="K26" s="149">
        <v>157580</v>
      </c>
      <c r="L26" s="149">
        <v>182300</v>
      </c>
      <c r="M26" s="149">
        <v>211800</v>
      </c>
      <c r="N26" s="149">
        <v>249860</v>
      </c>
      <c r="O26" s="149">
        <v>290860</v>
      </c>
      <c r="P26" s="150">
        <v>344580</v>
      </c>
    </row>
    <row r="27" spans="2:22" ht="15.9" customHeight="1" x14ac:dyDescent="0.2">
      <c r="B27" s="130">
        <v>40</v>
      </c>
      <c r="C27" s="136">
        <v>1500</v>
      </c>
      <c r="D27" s="136">
        <v>164240</v>
      </c>
      <c r="E27" s="137"/>
      <c r="F27" s="116">
        <v>24</v>
      </c>
      <c r="G27" s="148">
        <v>19</v>
      </c>
      <c r="H27" s="149">
        <v>101600</v>
      </c>
      <c r="I27" s="149">
        <v>117600</v>
      </c>
      <c r="J27" s="149">
        <v>137750</v>
      </c>
      <c r="K27" s="149">
        <v>159250</v>
      </c>
      <c r="L27" s="149">
        <v>184140</v>
      </c>
      <c r="M27" s="149">
        <v>213640</v>
      </c>
      <c r="N27" s="149">
        <v>251860</v>
      </c>
      <c r="O27" s="149">
        <v>292860</v>
      </c>
      <c r="P27" s="150">
        <v>346750</v>
      </c>
    </row>
    <row r="28" spans="2:22" ht="15.9" customHeight="1" x14ac:dyDescent="0.2">
      <c r="B28" s="130">
        <v>41</v>
      </c>
      <c r="C28" s="136">
        <v>1500</v>
      </c>
      <c r="D28" s="136">
        <v>165740</v>
      </c>
      <c r="E28" s="137"/>
      <c r="F28" s="116">
        <v>25</v>
      </c>
      <c r="G28" s="148">
        <v>20</v>
      </c>
      <c r="H28" s="149">
        <v>102440</v>
      </c>
      <c r="I28" s="149">
        <v>118440</v>
      </c>
      <c r="J28" s="149">
        <v>139420</v>
      </c>
      <c r="K28" s="149">
        <v>160920</v>
      </c>
      <c r="L28" s="149">
        <v>185980</v>
      </c>
      <c r="M28" s="149">
        <v>215480</v>
      </c>
      <c r="N28" s="149">
        <v>253860</v>
      </c>
      <c r="O28" s="149">
        <v>294860</v>
      </c>
      <c r="P28" s="150">
        <v>348920</v>
      </c>
    </row>
    <row r="29" spans="2:22" ht="15.9" customHeight="1" x14ac:dyDescent="0.2">
      <c r="B29" s="130">
        <v>42</v>
      </c>
      <c r="C29" s="136">
        <v>1500</v>
      </c>
      <c r="D29" s="136">
        <v>167240</v>
      </c>
      <c r="E29" s="137"/>
      <c r="F29" s="116">
        <v>26</v>
      </c>
      <c r="G29" s="148">
        <v>21</v>
      </c>
      <c r="H29" s="149">
        <v>103280</v>
      </c>
      <c r="I29" s="149">
        <v>119280</v>
      </c>
      <c r="J29" s="149">
        <v>140260</v>
      </c>
      <c r="K29" s="149">
        <v>161760</v>
      </c>
      <c r="L29" s="149">
        <v>187820</v>
      </c>
      <c r="M29" s="149">
        <v>217320</v>
      </c>
      <c r="N29" s="149">
        <v>255860</v>
      </c>
      <c r="O29" s="149">
        <v>296860</v>
      </c>
      <c r="P29" s="150">
        <v>351090</v>
      </c>
    </row>
    <row r="30" spans="2:22" ht="15.9" customHeight="1" x14ac:dyDescent="0.2">
      <c r="B30" s="130">
        <v>43</v>
      </c>
      <c r="C30" s="136">
        <v>1500</v>
      </c>
      <c r="D30" s="136">
        <v>168740</v>
      </c>
      <c r="E30" s="137"/>
      <c r="F30" s="116">
        <v>27</v>
      </c>
      <c r="G30" s="148">
        <v>22</v>
      </c>
      <c r="H30" s="149">
        <v>104120</v>
      </c>
      <c r="I30" s="149">
        <v>120120</v>
      </c>
      <c r="J30" s="149">
        <v>141100</v>
      </c>
      <c r="K30" s="149">
        <v>162600</v>
      </c>
      <c r="L30" s="149">
        <v>189660</v>
      </c>
      <c r="M30" s="149">
        <v>219160</v>
      </c>
      <c r="N30" s="149">
        <v>257860</v>
      </c>
      <c r="O30" s="149">
        <v>298860</v>
      </c>
      <c r="P30" s="150">
        <v>353260</v>
      </c>
    </row>
    <row r="31" spans="2:22" ht="15.9" customHeight="1" x14ac:dyDescent="0.2">
      <c r="B31" s="130">
        <v>44</v>
      </c>
      <c r="C31" s="136">
        <v>1500</v>
      </c>
      <c r="D31" s="136">
        <v>170240</v>
      </c>
      <c r="E31" s="137"/>
      <c r="F31" s="116">
        <v>28</v>
      </c>
      <c r="G31" s="148">
        <v>23</v>
      </c>
      <c r="H31" s="149">
        <v>104960</v>
      </c>
      <c r="I31" s="149">
        <v>120960</v>
      </c>
      <c r="J31" s="149">
        <v>141940</v>
      </c>
      <c r="K31" s="149">
        <v>163440</v>
      </c>
      <c r="L31" s="149">
        <v>191500</v>
      </c>
      <c r="M31" s="149">
        <v>221000</v>
      </c>
      <c r="N31" s="149">
        <v>259860</v>
      </c>
      <c r="O31" s="149">
        <v>300860</v>
      </c>
      <c r="P31" s="150">
        <v>355430</v>
      </c>
    </row>
    <row r="32" spans="2:22" ht="15.9" customHeight="1" x14ac:dyDescent="0.2">
      <c r="B32" s="130">
        <v>45</v>
      </c>
      <c r="C32" s="136">
        <v>1500</v>
      </c>
      <c r="D32" s="136">
        <v>171740</v>
      </c>
      <c r="E32" s="137"/>
      <c r="F32" s="116">
        <v>29</v>
      </c>
      <c r="G32" s="148">
        <v>24</v>
      </c>
      <c r="H32" s="149">
        <v>105800</v>
      </c>
      <c r="I32" s="149">
        <v>121800</v>
      </c>
      <c r="J32" s="149">
        <v>142780</v>
      </c>
      <c r="K32" s="149">
        <v>164280</v>
      </c>
      <c r="L32" s="149">
        <v>193340</v>
      </c>
      <c r="M32" s="149">
        <v>222840</v>
      </c>
      <c r="N32" s="149">
        <v>261860</v>
      </c>
      <c r="O32" s="149">
        <v>302860</v>
      </c>
      <c r="P32" s="150">
        <v>357600</v>
      </c>
    </row>
    <row r="33" spans="2:16" ht="15.9" customHeight="1" x14ac:dyDescent="0.2">
      <c r="B33" s="130">
        <v>46</v>
      </c>
      <c r="C33" s="136">
        <v>1500</v>
      </c>
      <c r="D33" s="136">
        <v>173240</v>
      </c>
      <c r="E33" s="137"/>
      <c r="F33" s="116">
        <v>30</v>
      </c>
      <c r="G33" s="148">
        <v>25</v>
      </c>
      <c r="H33" s="149">
        <v>106640</v>
      </c>
      <c r="I33" s="149">
        <v>122640</v>
      </c>
      <c r="J33" s="149">
        <v>143620</v>
      </c>
      <c r="K33" s="149">
        <v>165120</v>
      </c>
      <c r="L33" s="149">
        <v>195180</v>
      </c>
      <c r="M33" s="149">
        <v>224680</v>
      </c>
      <c r="N33" s="149">
        <v>263860</v>
      </c>
      <c r="O33" s="149">
        <v>304860</v>
      </c>
      <c r="P33" s="150">
        <v>359770</v>
      </c>
    </row>
    <row r="34" spans="2:16" ht="15.9" customHeight="1" x14ac:dyDescent="0.2">
      <c r="B34" s="130">
        <v>47</v>
      </c>
      <c r="C34" s="136">
        <v>1500</v>
      </c>
      <c r="D34" s="136">
        <v>174740</v>
      </c>
      <c r="E34" s="137"/>
      <c r="F34" s="116">
        <v>31</v>
      </c>
      <c r="G34" s="148">
        <v>26</v>
      </c>
      <c r="H34" s="149">
        <v>107480</v>
      </c>
      <c r="I34" s="149">
        <v>123480</v>
      </c>
      <c r="J34" s="149">
        <v>144460</v>
      </c>
      <c r="K34" s="149">
        <v>165960</v>
      </c>
      <c r="L34" s="149">
        <v>197020</v>
      </c>
      <c r="M34" s="149">
        <v>226520</v>
      </c>
      <c r="N34" s="149">
        <v>265860</v>
      </c>
      <c r="O34" s="149">
        <v>306860</v>
      </c>
      <c r="P34" s="150">
        <v>361940</v>
      </c>
    </row>
    <row r="35" spans="2:16" ht="15.9" customHeight="1" x14ac:dyDescent="0.2">
      <c r="B35" s="130">
        <v>48</v>
      </c>
      <c r="C35" s="136">
        <v>1500</v>
      </c>
      <c r="D35" s="136">
        <v>176240</v>
      </c>
      <c r="E35" s="137"/>
      <c r="F35" s="116">
        <v>32</v>
      </c>
      <c r="G35" s="148">
        <v>27</v>
      </c>
      <c r="H35" s="149" t="s">
        <v>49</v>
      </c>
      <c r="I35" s="149" t="s">
        <v>49</v>
      </c>
      <c r="J35" s="149">
        <v>145300</v>
      </c>
      <c r="K35" s="149">
        <v>166800</v>
      </c>
      <c r="L35" s="149">
        <v>197940</v>
      </c>
      <c r="M35" s="149">
        <v>228360</v>
      </c>
      <c r="N35" s="149">
        <v>267860</v>
      </c>
      <c r="O35" s="149">
        <v>308860</v>
      </c>
      <c r="P35" s="150">
        <v>364110</v>
      </c>
    </row>
    <row r="36" spans="2:16" ht="15.9" customHeight="1" x14ac:dyDescent="0.2">
      <c r="B36" s="130">
        <v>49</v>
      </c>
      <c r="C36" s="136">
        <v>1500</v>
      </c>
      <c r="D36" s="136">
        <v>177740</v>
      </c>
      <c r="E36" s="137"/>
      <c r="F36" s="116">
        <v>33</v>
      </c>
      <c r="G36" s="148">
        <v>28</v>
      </c>
      <c r="H36" s="149" t="s">
        <v>49</v>
      </c>
      <c r="I36" s="149" t="s">
        <v>49</v>
      </c>
      <c r="J36" s="149">
        <v>146140</v>
      </c>
      <c r="K36" s="149">
        <v>167640</v>
      </c>
      <c r="L36" s="149">
        <v>198860</v>
      </c>
      <c r="M36" s="149">
        <v>230200</v>
      </c>
      <c r="N36" s="149">
        <v>269860</v>
      </c>
      <c r="O36" s="149">
        <v>310860</v>
      </c>
      <c r="P36" s="150">
        <v>366280</v>
      </c>
    </row>
    <row r="37" spans="2:16" ht="15.9" customHeight="1" x14ac:dyDescent="0.2">
      <c r="B37" s="130">
        <v>50</v>
      </c>
      <c r="C37" s="136">
        <v>1500</v>
      </c>
      <c r="D37" s="136">
        <v>179240</v>
      </c>
      <c r="E37" s="137"/>
      <c r="F37" s="116">
        <v>34</v>
      </c>
      <c r="G37" s="148">
        <v>29</v>
      </c>
      <c r="H37" s="149" t="s">
        <v>49</v>
      </c>
      <c r="I37" s="149" t="s">
        <v>49</v>
      </c>
      <c r="J37" s="149">
        <v>146980</v>
      </c>
      <c r="K37" s="149">
        <v>168480</v>
      </c>
      <c r="L37" s="149">
        <v>199780</v>
      </c>
      <c r="M37" s="149">
        <v>232040</v>
      </c>
      <c r="N37" s="149">
        <v>271860</v>
      </c>
      <c r="O37" s="149">
        <v>312860</v>
      </c>
      <c r="P37" s="150">
        <v>368450</v>
      </c>
    </row>
    <row r="38" spans="2:16" ht="15.9" customHeight="1" x14ac:dyDescent="0.2">
      <c r="B38" s="130">
        <v>51</v>
      </c>
      <c r="C38" s="136">
        <v>0</v>
      </c>
      <c r="D38" s="136">
        <v>179240</v>
      </c>
      <c r="E38" s="137"/>
      <c r="F38" s="116">
        <v>35</v>
      </c>
      <c r="G38" s="148">
        <v>30</v>
      </c>
      <c r="H38" s="149" t="s">
        <v>49</v>
      </c>
      <c r="I38" s="149" t="s">
        <v>49</v>
      </c>
      <c r="J38" s="149">
        <v>147820</v>
      </c>
      <c r="K38" s="149">
        <v>169320</v>
      </c>
      <c r="L38" s="149">
        <v>200700</v>
      </c>
      <c r="M38" s="149">
        <v>233880</v>
      </c>
      <c r="N38" s="149">
        <v>273860</v>
      </c>
      <c r="O38" s="149">
        <v>314860</v>
      </c>
      <c r="P38" s="150">
        <v>370620</v>
      </c>
    </row>
    <row r="39" spans="2:16" ht="15.9" customHeight="1" x14ac:dyDescent="0.2">
      <c r="B39" s="130">
        <v>52</v>
      </c>
      <c r="C39" s="136">
        <v>0</v>
      </c>
      <c r="D39" s="136">
        <v>179240</v>
      </c>
      <c r="E39" s="137"/>
      <c r="F39" s="116">
        <v>36</v>
      </c>
      <c r="G39" s="148">
        <v>31</v>
      </c>
      <c r="H39" s="149" t="s">
        <v>49</v>
      </c>
      <c r="I39" s="149" t="s">
        <v>49</v>
      </c>
      <c r="J39" s="149">
        <v>148660</v>
      </c>
      <c r="K39" s="149">
        <v>170160</v>
      </c>
      <c r="L39" s="149">
        <v>201620</v>
      </c>
      <c r="M39" s="149">
        <v>235720</v>
      </c>
      <c r="N39" s="149">
        <v>275860</v>
      </c>
      <c r="O39" s="149">
        <v>316860</v>
      </c>
      <c r="P39" s="150">
        <v>372790</v>
      </c>
    </row>
    <row r="40" spans="2:16" ht="15.9" customHeight="1" x14ac:dyDescent="0.2">
      <c r="B40" s="130">
        <v>53</v>
      </c>
      <c r="C40" s="136">
        <v>0</v>
      </c>
      <c r="D40" s="136">
        <v>179240</v>
      </c>
      <c r="E40" s="137"/>
      <c r="F40" s="116">
        <v>37</v>
      </c>
      <c r="G40" s="148">
        <v>32</v>
      </c>
      <c r="H40" s="149" t="s">
        <v>49</v>
      </c>
      <c r="I40" s="149" t="s">
        <v>49</v>
      </c>
      <c r="J40" s="149">
        <v>149500</v>
      </c>
      <c r="K40" s="149">
        <v>171000</v>
      </c>
      <c r="L40" s="149">
        <v>202540</v>
      </c>
      <c r="M40" s="149">
        <v>237560</v>
      </c>
      <c r="N40" s="149">
        <v>277860</v>
      </c>
      <c r="O40" s="149">
        <v>318860</v>
      </c>
      <c r="P40" s="150">
        <v>374960</v>
      </c>
    </row>
    <row r="41" spans="2:16" ht="15.9" customHeight="1" x14ac:dyDescent="0.2">
      <c r="B41" s="130">
        <v>54</v>
      </c>
      <c r="C41" s="136">
        <v>0</v>
      </c>
      <c r="D41" s="136">
        <v>179240</v>
      </c>
      <c r="E41" s="137"/>
      <c r="F41" s="116">
        <v>38</v>
      </c>
      <c r="G41" s="148">
        <v>33</v>
      </c>
      <c r="H41" s="149" t="s">
        <v>49</v>
      </c>
      <c r="I41" s="149" t="s">
        <v>49</v>
      </c>
      <c r="J41" s="149">
        <v>150340</v>
      </c>
      <c r="K41" s="149">
        <v>171840</v>
      </c>
      <c r="L41" s="149">
        <v>203460</v>
      </c>
      <c r="M41" s="149">
        <v>238480</v>
      </c>
      <c r="N41" s="149">
        <v>278860</v>
      </c>
      <c r="O41" s="149">
        <v>320860</v>
      </c>
      <c r="P41" s="150">
        <v>377130</v>
      </c>
    </row>
    <row r="42" spans="2:16" ht="15.9" customHeight="1" x14ac:dyDescent="0.2">
      <c r="B42" s="130">
        <v>55</v>
      </c>
      <c r="C42" s="136">
        <v>-1000</v>
      </c>
      <c r="D42" s="136">
        <v>178240</v>
      </c>
      <c r="E42" s="137"/>
      <c r="F42" s="116">
        <v>39</v>
      </c>
      <c r="G42" s="148">
        <v>34</v>
      </c>
      <c r="H42" s="149" t="s">
        <v>49</v>
      </c>
      <c r="I42" s="149" t="s">
        <v>49</v>
      </c>
      <c r="J42" s="149">
        <v>151180</v>
      </c>
      <c r="K42" s="149">
        <v>172680</v>
      </c>
      <c r="L42" s="149">
        <v>204380</v>
      </c>
      <c r="M42" s="149">
        <v>239400</v>
      </c>
      <c r="N42" s="149">
        <v>279860</v>
      </c>
      <c r="O42" s="149">
        <v>322860</v>
      </c>
      <c r="P42" s="150">
        <v>379300</v>
      </c>
    </row>
    <row r="43" spans="2:16" ht="15.9" customHeight="1" x14ac:dyDescent="0.2">
      <c r="B43" s="130">
        <v>56</v>
      </c>
      <c r="C43" s="136">
        <v>-1000</v>
      </c>
      <c r="D43" s="136">
        <v>177240</v>
      </c>
      <c r="E43" s="137"/>
      <c r="F43" s="116">
        <v>40</v>
      </c>
      <c r="G43" s="148">
        <v>35</v>
      </c>
      <c r="H43" s="149" t="s">
        <v>49</v>
      </c>
      <c r="I43" s="149" t="s">
        <v>49</v>
      </c>
      <c r="J43" s="149">
        <v>152020</v>
      </c>
      <c r="K43" s="153">
        <v>173520</v>
      </c>
      <c r="L43" s="153">
        <v>205300</v>
      </c>
      <c r="M43" s="149">
        <v>240320</v>
      </c>
      <c r="N43" s="149">
        <v>280860</v>
      </c>
      <c r="O43" s="149">
        <v>324860</v>
      </c>
      <c r="P43" s="150">
        <v>381470</v>
      </c>
    </row>
    <row r="44" spans="2:16" ht="15.9" customHeight="1" x14ac:dyDescent="0.2">
      <c r="B44" s="130">
        <v>57</v>
      </c>
      <c r="C44" s="136">
        <v>-1000</v>
      </c>
      <c r="D44" s="287">
        <v>176240</v>
      </c>
      <c r="E44" s="137"/>
      <c r="F44" s="116">
        <v>41</v>
      </c>
      <c r="G44" s="148">
        <v>36</v>
      </c>
      <c r="H44" s="149" t="s">
        <v>49</v>
      </c>
      <c r="I44" s="153" t="s">
        <v>49</v>
      </c>
      <c r="J44" s="149">
        <v>152860</v>
      </c>
      <c r="K44" s="153">
        <v>174360</v>
      </c>
      <c r="L44" s="153">
        <v>206220</v>
      </c>
      <c r="M44" s="149">
        <v>241240</v>
      </c>
      <c r="N44" s="149">
        <v>281860</v>
      </c>
      <c r="O44" s="149">
        <v>326860</v>
      </c>
      <c r="P44" s="150">
        <v>383640</v>
      </c>
    </row>
    <row r="45" spans="2:16" ht="15.9" customHeight="1" x14ac:dyDescent="0.2">
      <c r="B45" s="130">
        <v>58</v>
      </c>
      <c r="C45" s="136">
        <v>-1000</v>
      </c>
      <c r="D45" s="287">
        <v>175240</v>
      </c>
      <c r="E45" s="137"/>
      <c r="F45" s="116">
        <v>42</v>
      </c>
      <c r="G45" s="148">
        <v>37</v>
      </c>
      <c r="H45" s="149" t="s">
        <v>49</v>
      </c>
      <c r="I45" s="153" t="s">
        <v>49</v>
      </c>
      <c r="J45" s="149">
        <v>153700</v>
      </c>
      <c r="K45" s="153">
        <v>175200</v>
      </c>
      <c r="L45" s="153">
        <v>207140</v>
      </c>
      <c r="M45" s="149">
        <v>242160</v>
      </c>
      <c r="N45" s="149">
        <v>282860</v>
      </c>
      <c r="O45" s="149">
        <v>328860</v>
      </c>
      <c r="P45" s="150">
        <v>385810</v>
      </c>
    </row>
    <row r="46" spans="2:16" ht="15.9" customHeight="1" x14ac:dyDescent="0.2">
      <c r="B46" s="130">
        <v>59</v>
      </c>
      <c r="C46" s="136">
        <v>-1000</v>
      </c>
      <c r="D46" s="287">
        <v>174240</v>
      </c>
      <c r="E46" s="137"/>
      <c r="F46" s="116">
        <v>43</v>
      </c>
      <c r="G46" s="148">
        <v>38</v>
      </c>
      <c r="H46" s="149" t="s">
        <v>49</v>
      </c>
      <c r="I46" s="153" t="s">
        <v>49</v>
      </c>
      <c r="J46" s="149">
        <v>154540</v>
      </c>
      <c r="K46" s="153">
        <v>176040</v>
      </c>
      <c r="L46" s="153">
        <v>208060</v>
      </c>
      <c r="M46" s="149">
        <v>243080</v>
      </c>
      <c r="N46" s="149">
        <v>283860</v>
      </c>
      <c r="O46" s="149">
        <v>330860</v>
      </c>
      <c r="P46" s="150">
        <v>387980</v>
      </c>
    </row>
    <row r="47" spans="2:16" ht="15.9" customHeight="1" x14ac:dyDescent="0.2">
      <c r="B47" s="130">
        <v>60</v>
      </c>
      <c r="C47" s="285">
        <v>-80000</v>
      </c>
      <c r="D47" s="287">
        <v>94240</v>
      </c>
      <c r="E47" s="137"/>
      <c r="F47" s="116">
        <v>44</v>
      </c>
      <c r="G47" s="148">
        <v>39</v>
      </c>
      <c r="H47" s="149" t="s">
        <v>49</v>
      </c>
      <c r="I47" s="153" t="s">
        <v>49</v>
      </c>
      <c r="J47" s="149"/>
      <c r="K47" s="153">
        <v>176880</v>
      </c>
      <c r="L47" s="153">
        <v>208980</v>
      </c>
      <c r="M47" s="149">
        <v>244000</v>
      </c>
      <c r="N47" s="149">
        <v>284860</v>
      </c>
      <c r="O47" s="149">
        <v>331860</v>
      </c>
      <c r="P47" s="150">
        <v>389070</v>
      </c>
    </row>
    <row r="48" spans="2:16" ht="15.9" customHeight="1" x14ac:dyDescent="0.2">
      <c r="B48" s="130">
        <v>61</v>
      </c>
      <c r="C48" s="286">
        <v>-5000</v>
      </c>
      <c r="D48" s="288">
        <v>89240</v>
      </c>
      <c r="F48" s="116">
        <v>45</v>
      </c>
      <c r="G48" s="148">
        <v>40</v>
      </c>
      <c r="H48" s="149" t="s">
        <v>49</v>
      </c>
      <c r="I48" s="153" t="s">
        <v>49</v>
      </c>
      <c r="J48" s="149"/>
      <c r="K48" s="153">
        <v>177720</v>
      </c>
      <c r="L48" s="153">
        <v>209900</v>
      </c>
      <c r="M48" s="149">
        <v>244920</v>
      </c>
      <c r="N48" s="149">
        <v>285860</v>
      </c>
      <c r="O48" s="149">
        <v>332860</v>
      </c>
      <c r="P48" s="150">
        <v>390160</v>
      </c>
    </row>
    <row r="49" spans="2:16" ht="15.9" customHeight="1" x14ac:dyDescent="0.2">
      <c r="B49" s="130">
        <v>62</v>
      </c>
      <c r="C49" s="286">
        <v>-5000</v>
      </c>
      <c r="D49" s="288">
        <v>84240</v>
      </c>
      <c r="F49" s="116">
        <v>46</v>
      </c>
      <c r="G49" s="148">
        <v>41</v>
      </c>
      <c r="H49" s="149" t="s">
        <v>49</v>
      </c>
      <c r="I49" s="153" t="s">
        <v>49</v>
      </c>
      <c r="J49" s="149"/>
      <c r="K49" s="153">
        <v>178560</v>
      </c>
      <c r="L49" s="153">
        <v>210820</v>
      </c>
      <c r="M49" s="154">
        <v>245840</v>
      </c>
      <c r="N49" s="154">
        <v>286860</v>
      </c>
      <c r="O49" s="149">
        <v>333860</v>
      </c>
      <c r="P49" s="150">
        <v>391250</v>
      </c>
    </row>
    <row r="50" spans="2:16" ht="15.9" customHeight="1" x14ac:dyDescent="0.2">
      <c r="B50" s="130">
        <v>63</v>
      </c>
      <c r="C50" s="286">
        <v>-5000</v>
      </c>
      <c r="D50" s="288">
        <v>79240</v>
      </c>
      <c r="F50" s="116">
        <v>47</v>
      </c>
      <c r="G50" s="148">
        <v>42</v>
      </c>
      <c r="H50" s="149" t="s">
        <v>49</v>
      </c>
      <c r="I50" s="153" t="s">
        <v>49</v>
      </c>
      <c r="J50" s="149"/>
      <c r="K50" s="153">
        <v>179400</v>
      </c>
      <c r="L50" s="153">
        <v>211740</v>
      </c>
      <c r="M50" s="154">
        <v>246760</v>
      </c>
      <c r="N50" s="154">
        <v>287860</v>
      </c>
      <c r="O50" s="149">
        <v>334860</v>
      </c>
      <c r="P50" s="150">
        <v>392340</v>
      </c>
    </row>
    <row r="51" spans="2:16" ht="15.9" customHeight="1" x14ac:dyDescent="0.2">
      <c r="B51" s="130">
        <v>64</v>
      </c>
      <c r="C51" s="286">
        <v>-5000</v>
      </c>
      <c r="D51" s="288">
        <v>74240</v>
      </c>
      <c r="F51" s="116">
        <v>48</v>
      </c>
      <c r="G51" s="148">
        <v>43</v>
      </c>
      <c r="H51" s="149" t="s">
        <v>49</v>
      </c>
      <c r="I51" s="153" t="s">
        <v>49</v>
      </c>
      <c r="J51" s="149"/>
      <c r="K51" s="153">
        <v>180240</v>
      </c>
      <c r="L51" s="153">
        <v>212660</v>
      </c>
      <c r="M51" s="154">
        <v>247680</v>
      </c>
      <c r="N51" s="154">
        <v>288860</v>
      </c>
      <c r="O51" s="149">
        <v>335860</v>
      </c>
      <c r="P51" s="150">
        <v>393430</v>
      </c>
    </row>
    <row r="52" spans="2:16" ht="15.9" customHeight="1" x14ac:dyDescent="0.2">
      <c r="F52" s="116">
        <v>49</v>
      </c>
      <c r="G52" s="148">
        <v>44</v>
      </c>
      <c r="H52" s="149" t="s">
        <v>49</v>
      </c>
      <c r="I52" s="153" t="s">
        <v>49</v>
      </c>
      <c r="J52" s="149"/>
      <c r="K52" s="153">
        <v>181080</v>
      </c>
      <c r="L52" s="153">
        <v>213580</v>
      </c>
      <c r="M52" s="154">
        <v>248600</v>
      </c>
      <c r="N52" s="154">
        <v>289860</v>
      </c>
      <c r="O52" s="149">
        <v>336860</v>
      </c>
      <c r="P52" s="150">
        <v>394520</v>
      </c>
    </row>
    <row r="53" spans="2:16" ht="15.9" customHeight="1" x14ac:dyDescent="0.2">
      <c r="F53" s="116">
        <v>50</v>
      </c>
      <c r="G53" s="148">
        <v>45</v>
      </c>
      <c r="H53" s="149" t="s">
        <v>49</v>
      </c>
      <c r="I53" s="153" t="s">
        <v>49</v>
      </c>
      <c r="J53" s="149"/>
      <c r="K53" s="153">
        <v>181920</v>
      </c>
      <c r="L53" s="153">
        <v>214500</v>
      </c>
      <c r="M53" s="154">
        <v>249520</v>
      </c>
      <c r="N53" s="154">
        <v>290860</v>
      </c>
      <c r="O53" s="149">
        <v>337860</v>
      </c>
      <c r="P53" s="150">
        <v>395610</v>
      </c>
    </row>
    <row r="54" spans="2:16" ht="15.9" customHeight="1" x14ac:dyDescent="0.2">
      <c r="F54" s="116">
        <v>51</v>
      </c>
      <c r="G54" s="148">
        <v>46</v>
      </c>
      <c r="H54" s="149" t="s">
        <v>49</v>
      </c>
      <c r="I54" s="153" t="s">
        <v>49</v>
      </c>
      <c r="J54" s="153"/>
      <c r="K54" s="153">
        <v>182760</v>
      </c>
      <c r="L54" s="153">
        <v>215420</v>
      </c>
      <c r="M54" s="154">
        <v>250440</v>
      </c>
      <c r="N54" s="154">
        <v>291860</v>
      </c>
      <c r="O54" s="149">
        <v>338860</v>
      </c>
      <c r="P54" s="150">
        <v>396700</v>
      </c>
    </row>
    <row r="55" spans="2:16" ht="15.9" customHeight="1" x14ac:dyDescent="0.2">
      <c r="F55" s="116">
        <v>52</v>
      </c>
      <c r="G55" s="148">
        <v>47</v>
      </c>
      <c r="H55" s="149" t="s">
        <v>49</v>
      </c>
      <c r="I55" s="153" t="s">
        <v>49</v>
      </c>
      <c r="J55" s="153"/>
      <c r="K55" s="153">
        <v>183600</v>
      </c>
      <c r="L55" s="153">
        <v>216340</v>
      </c>
      <c r="M55" s="154">
        <v>251360</v>
      </c>
      <c r="N55" s="154">
        <v>292860</v>
      </c>
      <c r="O55" s="149">
        <v>339860</v>
      </c>
      <c r="P55" s="150">
        <v>397790</v>
      </c>
    </row>
    <row r="56" spans="2:16" ht="15.9" customHeight="1" x14ac:dyDescent="0.2">
      <c r="F56" s="116">
        <v>53</v>
      </c>
      <c r="G56" s="148">
        <v>48</v>
      </c>
      <c r="H56" s="149" t="s">
        <v>49</v>
      </c>
      <c r="I56" s="153" t="s">
        <v>49</v>
      </c>
      <c r="J56" s="153"/>
      <c r="K56" s="153"/>
      <c r="L56" s="153"/>
      <c r="M56" s="154">
        <v>252280</v>
      </c>
      <c r="N56" s="154">
        <v>293860</v>
      </c>
      <c r="O56" s="149">
        <v>340860</v>
      </c>
      <c r="P56" s="150">
        <v>398880</v>
      </c>
    </row>
    <row r="57" spans="2:16" ht="15.9" customHeight="1" x14ac:dyDescent="0.2">
      <c r="F57" s="116">
        <v>54</v>
      </c>
      <c r="G57" s="148">
        <v>49</v>
      </c>
      <c r="H57" s="149" t="s">
        <v>49</v>
      </c>
      <c r="I57" s="153" t="s">
        <v>49</v>
      </c>
      <c r="J57" s="153"/>
      <c r="K57" s="153"/>
      <c r="L57" s="153"/>
      <c r="M57" s="154">
        <v>253200</v>
      </c>
      <c r="N57" s="154">
        <v>294860</v>
      </c>
      <c r="O57" s="149">
        <v>341860</v>
      </c>
      <c r="P57" s="150">
        <v>399970</v>
      </c>
    </row>
    <row r="58" spans="2:16" ht="15.9" customHeight="1" x14ac:dyDescent="0.2">
      <c r="F58" s="116">
        <v>55</v>
      </c>
      <c r="G58" s="148">
        <v>50</v>
      </c>
      <c r="H58" s="149" t="s">
        <v>49</v>
      </c>
      <c r="I58" s="153" t="s">
        <v>49</v>
      </c>
      <c r="J58" s="153" t="s">
        <v>49</v>
      </c>
      <c r="K58" s="153"/>
      <c r="L58" s="153"/>
      <c r="M58" s="154">
        <v>254120</v>
      </c>
      <c r="N58" s="154">
        <v>295860</v>
      </c>
      <c r="O58" s="149">
        <v>342860</v>
      </c>
      <c r="P58" s="150">
        <v>401060</v>
      </c>
    </row>
    <row r="59" spans="2:16" ht="15.9" customHeight="1" x14ac:dyDescent="0.2">
      <c r="F59" s="116">
        <v>56</v>
      </c>
      <c r="G59" s="148">
        <v>51</v>
      </c>
      <c r="H59" s="149" t="s">
        <v>49</v>
      </c>
      <c r="I59" s="153" t="s">
        <v>49</v>
      </c>
      <c r="J59" s="153" t="s">
        <v>49</v>
      </c>
      <c r="K59" s="153"/>
      <c r="L59" s="153"/>
      <c r="M59" s="154">
        <v>255040</v>
      </c>
      <c r="N59" s="154">
        <v>296860</v>
      </c>
      <c r="O59" s="149">
        <v>343860</v>
      </c>
      <c r="P59" s="150">
        <v>402150</v>
      </c>
    </row>
    <row r="60" spans="2:16" ht="15.9" customHeight="1" x14ac:dyDescent="0.2">
      <c r="F60" s="116">
        <v>57</v>
      </c>
      <c r="G60" s="148">
        <v>52</v>
      </c>
      <c r="H60" s="149" t="s">
        <v>49</v>
      </c>
      <c r="I60" s="153" t="s">
        <v>49</v>
      </c>
      <c r="J60" s="153" t="s">
        <v>49</v>
      </c>
      <c r="K60" s="153"/>
      <c r="L60" s="153"/>
      <c r="M60" s="154">
        <v>255960</v>
      </c>
      <c r="N60" s="154">
        <v>297860</v>
      </c>
      <c r="O60" s="149">
        <v>344860</v>
      </c>
      <c r="P60" s="150">
        <v>403240</v>
      </c>
    </row>
    <row r="61" spans="2:16" ht="15.9" customHeight="1" x14ac:dyDescent="0.2">
      <c r="F61" s="116">
        <v>58</v>
      </c>
      <c r="G61" s="148">
        <v>53</v>
      </c>
      <c r="H61" s="153" t="s">
        <v>49</v>
      </c>
      <c r="I61" s="153" t="s">
        <v>49</v>
      </c>
      <c r="J61" s="153" t="s">
        <v>49</v>
      </c>
      <c r="K61" s="153"/>
      <c r="L61" s="153"/>
      <c r="M61" s="154">
        <v>256880</v>
      </c>
      <c r="N61" s="154">
        <v>298860</v>
      </c>
      <c r="O61" s="149">
        <v>345860</v>
      </c>
      <c r="P61" s="150">
        <v>404330</v>
      </c>
    </row>
    <row r="62" spans="2:16" ht="15.9" customHeight="1" x14ac:dyDescent="0.2">
      <c r="F62" s="116">
        <v>59</v>
      </c>
      <c r="G62" s="148">
        <v>54</v>
      </c>
      <c r="H62" s="153" t="s">
        <v>49</v>
      </c>
      <c r="I62" s="153" t="s">
        <v>49</v>
      </c>
      <c r="J62" s="153" t="s">
        <v>49</v>
      </c>
      <c r="K62" s="153"/>
      <c r="L62" s="153"/>
      <c r="M62" s="154">
        <v>257800</v>
      </c>
      <c r="N62" s="154">
        <v>299860</v>
      </c>
      <c r="O62" s="149">
        <v>346860</v>
      </c>
      <c r="P62" s="150">
        <v>405420</v>
      </c>
    </row>
    <row r="63" spans="2:16" ht="15.9" customHeight="1" x14ac:dyDescent="0.2">
      <c r="F63" s="116">
        <v>60</v>
      </c>
      <c r="G63" s="148">
        <v>55</v>
      </c>
      <c r="H63" s="153" t="s">
        <v>49</v>
      </c>
      <c r="I63" s="153" t="s">
        <v>49</v>
      </c>
      <c r="J63" s="153" t="s">
        <v>49</v>
      </c>
      <c r="K63" s="153"/>
      <c r="L63" s="153"/>
      <c r="M63" s="154">
        <v>258720</v>
      </c>
      <c r="N63" s="154">
        <v>300860</v>
      </c>
      <c r="O63" s="149">
        <v>347860</v>
      </c>
      <c r="P63" s="150">
        <v>406510</v>
      </c>
    </row>
    <row r="64" spans="2:16" ht="15.9" customHeight="1" x14ac:dyDescent="0.2">
      <c r="F64" s="116">
        <v>61</v>
      </c>
      <c r="G64" s="148">
        <v>56</v>
      </c>
      <c r="H64" s="153" t="s">
        <v>49</v>
      </c>
      <c r="I64" s="153" t="s">
        <v>49</v>
      </c>
      <c r="J64" s="153" t="s">
        <v>49</v>
      </c>
      <c r="K64" s="153"/>
      <c r="L64" s="153"/>
      <c r="M64" s="154">
        <v>259640</v>
      </c>
      <c r="N64" s="154">
        <v>301860</v>
      </c>
      <c r="O64" s="149">
        <v>348860</v>
      </c>
      <c r="P64" s="150">
        <v>407600</v>
      </c>
    </row>
    <row r="65" spans="6:16" ht="15.9" customHeight="1" x14ac:dyDescent="0.2">
      <c r="F65" s="116">
        <v>62</v>
      </c>
      <c r="G65" s="148">
        <v>57</v>
      </c>
      <c r="H65" s="153" t="s">
        <v>49</v>
      </c>
      <c r="I65" s="153" t="s">
        <v>49</v>
      </c>
      <c r="J65" s="153" t="s">
        <v>49</v>
      </c>
      <c r="K65" s="153"/>
      <c r="L65" s="153"/>
      <c r="M65" s="154">
        <v>260560</v>
      </c>
      <c r="N65" s="154">
        <v>302860</v>
      </c>
      <c r="O65" s="149">
        <v>349860</v>
      </c>
      <c r="P65" s="150">
        <v>408690</v>
      </c>
    </row>
    <row r="66" spans="6:16" ht="15.9" customHeight="1" x14ac:dyDescent="0.2">
      <c r="F66" s="116">
        <v>63</v>
      </c>
      <c r="G66" s="148">
        <v>58</v>
      </c>
      <c r="H66" s="153" t="s">
        <v>49</v>
      </c>
      <c r="I66" s="153" t="s">
        <v>49</v>
      </c>
      <c r="J66" s="153" t="s">
        <v>49</v>
      </c>
      <c r="K66" s="153"/>
      <c r="L66" s="153"/>
      <c r="M66" s="154">
        <v>261480</v>
      </c>
      <c r="N66" s="154">
        <v>303860</v>
      </c>
      <c r="O66" s="149">
        <v>350860</v>
      </c>
      <c r="P66" s="150">
        <v>409780</v>
      </c>
    </row>
    <row r="67" spans="6:16" ht="15.9" customHeight="1" x14ac:dyDescent="0.2">
      <c r="F67" s="116">
        <v>64</v>
      </c>
      <c r="G67" s="148">
        <v>59</v>
      </c>
      <c r="H67" s="153" t="s">
        <v>49</v>
      </c>
      <c r="I67" s="153" t="s">
        <v>49</v>
      </c>
      <c r="J67" s="153" t="s">
        <v>49</v>
      </c>
      <c r="K67" s="153"/>
      <c r="L67" s="153"/>
      <c r="M67" s="154">
        <v>262400</v>
      </c>
      <c r="N67" s="154">
        <v>304860</v>
      </c>
      <c r="O67" s="149">
        <v>351860</v>
      </c>
      <c r="P67" s="150">
        <v>410870</v>
      </c>
    </row>
    <row r="68" spans="6:16" ht="15.9" customHeight="1" x14ac:dyDescent="0.2">
      <c r="F68" s="116">
        <v>65</v>
      </c>
      <c r="G68" s="148">
        <v>60</v>
      </c>
      <c r="H68" s="153" t="s">
        <v>49</v>
      </c>
      <c r="I68" s="153" t="s">
        <v>49</v>
      </c>
      <c r="J68" s="153" t="s">
        <v>49</v>
      </c>
      <c r="K68" s="153"/>
      <c r="L68" s="153"/>
      <c r="M68" s="154">
        <v>263320</v>
      </c>
      <c r="N68" s="154">
        <v>305860</v>
      </c>
      <c r="O68" s="149">
        <v>352860</v>
      </c>
      <c r="P68" s="150">
        <v>411960</v>
      </c>
    </row>
    <row r="69" spans="6:16" ht="15.9" customHeight="1" x14ac:dyDescent="0.2">
      <c r="F69" s="116">
        <v>66</v>
      </c>
      <c r="G69" s="148">
        <v>61</v>
      </c>
      <c r="H69" s="153" t="s">
        <v>49</v>
      </c>
      <c r="I69" s="153" t="s">
        <v>49</v>
      </c>
      <c r="J69" s="153" t="s">
        <v>49</v>
      </c>
      <c r="K69" s="153"/>
      <c r="L69" s="153"/>
      <c r="M69" s="154">
        <v>264240</v>
      </c>
      <c r="N69" s="154">
        <v>306860</v>
      </c>
      <c r="O69" s="149">
        <v>353860</v>
      </c>
      <c r="P69" s="150">
        <v>413050</v>
      </c>
    </row>
    <row r="70" spans="6:16" ht="15.9" customHeight="1" x14ac:dyDescent="0.2">
      <c r="F70" s="116">
        <v>67</v>
      </c>
      <c r="G70" s="148">
        <v>62</v>
      </c>
      <c r="H70" s="153" t="s">
        <v>49</v>
      </c>
      <c r="I70" s="153" t="s">
        <v>49</v>
      </c>
      <c r="J70" s="153" t="s">
        <v>49</v>
      </c>
      <c r="K70" s="153" t="s">
        <v>49</v>
      </c>
      <c r="L70" s="153" t="s">
        <v>49</v>
      </c>
      <c r="M70" s="154">
        <v>265160</v>
      </c>
      <c r="N70" s="154">
        <v>307860</v>
      </c>
      <c r="O70" s="149">
        <v>354860</v>
      </c>
      <c r="P70" s="150">
        <v>414140</v>
      </c>
    </row>
    <row r="71" spans="6:16" ht="15.9" customHeight="1" x14ac:dyDescent="0.2">
      <c r="F71" s="116">
        <v>68</v>
      </c>
      <c r="G71" s="148">
        <v>63</v>
      </c>
      <c r="H71" s="153" t="s">
        <v>49</v>
      </c>
      <c r="I71" s="153" t="s">
        <v>49</v>
      </c>
      <c r="J71" s="153" t="s">
        <v>49</v>
      </c>
      <c r="K71" s="153"/>
      <c r="L71" s="153"/>
      <c r="M71" s="154"/>
      <c r="N71" s="154"/>
      <c r="O71" s="149"/>
      <c r="P71" s="150"/>
    </row>
    <row r="72" spans="6:16" ht="15.9" customHeight="1" x14ac:dyDescent="0.2">
      <c r="F72" s="116">
        <v>69</v>
      </c>
      <c r="G72" s="148">
        <v>64</v>
      </c>
      <c r="H72" s="153" t="s">
        <v>49</v>
      </c>
      <c r="I72" s="153" t="s">
        <v>49</v>
      </c>
      <c r="J72" s="153" t="s">
        <v>49</v>
      </c>
      <c r="K72" s="153"/>
      <c r="L72" s="153"/>
      <c r="M72" s="154"/>
      <c r="N72" s="154"/>
      <c r="O72" s="149"/>
      <c r="P72" s="150"/>
    </row>
    <row r="73" spans="6:16" ht="15.9" customHeight="1" x14ac:dyDescent="0.2">
      <c r="F73" s="116">
        <v>70</v>
      </c>
      <c r="G73" s="148">
        <v>65</v>
      </c>
      <c r="H73" s="153" t="s">
        <v>49</v>
      </c>
      <c r="I73" s="153" t="s">
        <v>49</v>
      </c>
      <c r="J73" s="153" t="s">
        <v>49</v>
      </c>
      <c r="K73" s="153"/>
      <c r="L73" s="153"/>
      <c r="M73" s="154"/>
      <c r="N73" s="154"/>
      <c r="O73" s="149"/>
      <c r="P73" s="150"/>
    </row>
    <row r="74" spans="6:16" ht="15.9" customHeight="1" x14ac:dyDescent="0.2">
      <c r="F74" s="116">
        <v>71</v>
      </c>
      <c r="G74" s="148">
        <v>66</v>
      </c>
      <c r="H74" s="153" t="s">
        <v>49</v>
      </c>
      <c r="I74" s="153" t="s">
        <v>49</v>
      </c>
      <c r="J74" s="153" t="s">
        <v>49</v>
      </c>
      <c r="K74" s="153"/>
      <c r="L74" s="153"/>
      <c r="M74" s="154"/>
      <c r="N74" s="154"/>
      <c r="O74" s="149"/>
      <c r="P74" s="150"/>
    </row>
    <row r="75" spans="6:16" ht="15.9" customHeight="1" x14ac:dyDescent="0.2">
      <c r="F75" s="116">
        <v>72</v>
      </c>
      <c r="G75" s="148">
        <v>67</v>
      </c>
      <c r="H75" s="153" t="s">
        <v>49</v>
      </c>
      <c r="I75" s="153" t="s">
        <v>49</v>
      </c>
      <c r="J75" s="153" t="s">
        <v>49</v>
      </c>
      <c r="K75" s="153"/>
      <c r="L75" s="153"/>
      <c r="M75" s="154"/>
      <c r="N75" s="154"/>
      <c r="O75" s="149"/>
      <c r="P75" s="150"/>
    </row>
    <row r="76" spans="6:16" ht="15.9" customHeight="1" x14ac:dyDescent="0.2">
      <c r="F76" s="116">
        <v>73</v>
      </c>
      <c r="G76" s="148">
        <v>68</v>
      </c>
      <c r="H76" s="153" t="s">
        <v>49</v>
      </c>
      <c r="I76" s="153" t="s">
        <v>49</v>
      </c>
      <c r="J76" s="153" t="s">
        <v>49</v>
      </c>
      <c r="K76" s="153"/>
      <c r="L76" s="153"/>
      <c r="M76" s="154"/>
      <c r="N76" s="154"/>
      <c r="O76" s="149"/>
      <c r="P76" s="150"/>
    </row>
    <row r="77" spans="6:16" ht="15.9" customHeight="1" x14ac:dyDescent="0.2">
      <c r="F77" s="116">
        <v>74</v>
      </c>
      <c r="G77" s="148">
        <v>69</v>
      </c>
      <c r="H77" s="153" t="s">
        <v>49</v>
      </c>
      <c r="I77" s="153" t="s">
        <v>49</v>
      </c>
      <c r="J77" s="153" t="s">
        <v>49</v>
      </c>
      <c r="K77" s="153"/>
      <c r="L77" s="153"/>
      <c r="M77" s="154"/>
      <c r="N77" s="154"/>
      <c r="O77" s="149"/>
      <c r="P77" s="150"/>
    </row>
    <row r="78" spans="6:16" ht="15.9" customHeight="1" x14ac:dyDescent="0.2">
      <c r="F78" s="116">
        <v>75</v>
      </c>
      <c r="G78" s="148">
        <v>70</v>
      </c>
      <c r="H78" s="153" t="s">
        <v>49</v>
      </c>
      <c r="I78" s="153" t="s">
        <v>49</v>
      </c>
      <c r="J78" s="153" t="s">
        <v>49</v>
      </c>
      <c r="K78" s="153"/>
      <c r="L78" s="153"/>
      <c r="M78" s="154"/>
      <c r="N78" s="154"/>
      <c r="O78" s="149"/>
      <c r="P78" s="150"/>
    </row>
    <row r="79" spans="6:16" ht="15.9" customHeight="1" x14ac:dyDescent="0.2">
      <c r="F79" s="116">
        <v>76</v>
      </c>
      <c r="G79" s="148">
        <v>71</v>
      </c>
      <c r="H79" s="153" t="s">
        <v>49</v>
      </c>
      <c r="I79" s="153" t="s">
        <v>49</v>
      </c>
      <c r="J79" s="153" t="s">
        <v>49</v>
      </c>
      <c r="K79" s="153"/>
      <c r="L79" s="153"/>
      <c r="M79" s="154"/>
      <c r="N79" s="154"/>
      <c r="O79" s="149"/>
      <c r="P79" s="150"/>
    </row>
    <row r="80" spans="6:16" ht="15.9" customHeight="1" x14ac:dyDescent="0.2">
      <c r="F80" s="116">
        <v>77</v>
      </c>
      <c r="G80" s="148">
        <v>72</v>
      </c>
      <c r="H80" s="153" t="s">
        <v>49</v>
      </c>
      <c r="I80" s="153" t="s">
        <v>49</v>
      </c>
      <c r="J80" s="153" t="s">
        <v>49</v>
      </c>
      <c r="K80" s="153"/>
      <c r="L80" s="153"/>
      <c r="M80" s="154"/>
      <c r="N80" s="154"/>
      <c r="O80" s="149"/>
      <c r="P80" s="150"/>
    </row>
    <row r="81" spans="6:16" ht="15.9" customHeight="1" x14ac:dyDescent="0.2">
      <c r="F81" s="116">
        <v>78</v>
      </c>
      <c r="G81" s="148">
        <v>73</v>
      </c>
      <c r="H81" s="153" t="s">
        <v>49</v>
      </c>
      <c r="I81" s="153" t="s">
        <v>49</v>
      </c>
      <c r="J81" s="153" t="s">
        <v>49</v>
      </c>
      <c r="K81" s="153"/>
      <c r="L81" s="153"/>
      <c r="M81" s="154"/>
      <c r="N81" s="154"/>
      <c r="O81" s="149"/>
      <c r="P81" s="150"/>
    </row>
    <row r="82" spans="6:16" ht="15.9" customHeight="1" x14ac:dyDescent="0.2">
      <c r="F82" s="116">
        <v>79</v>
      </c>
      <c r="G82" s="148">
        <v>74</v>
      </c>
      <c r="H82" s="153" t="s">
        <v>49</v>
      </c>
      <c r="I82" s="153" t="s">
        <v>49</v>
      </c>
      <c r="J82" s="153" t="s">
        <v>49</v>
      </c>
      <c r="K82" s="153"/>
      <c r="L82" s="153"/>
      <c r="M82" s="154"/>
      <c r="N82" s="154"/>
      <c r="O82" s="149"/>
      <c r="P82" s="150"/>
    </row>
    <row r="83" spans="6:16" ht="15.9" customHeight="1" x14ac:dyDescent="0.2">
      <c r="F83" s="116">
        <v>80</v>
      </c>
      <c r="G83" s="148">
        <v>75</v>
      </c>
      <c r="H83" s="153" t="s">
        <v>49</v>
      </c>
      <c r="I83" s="153" t="s">
        <v>49</v>
      </c>
      <c r="J83" s="153" t="s">
        <v>49</v>
      </c>
      <c r="K83" s="153"/>
      <c r="L83" s="153"/>
      <c r="M83" s="154"/>
      <c r="N83" s="154"/>
      <c r="O83" s="149"/>
      <c r="P83" s="150"/>
    </row>
    <row r="84" spans="6:16" ht="15.9" customHeight="1" x14ac:dyDescent="0.2">
      <c r="F84" s="116">
        <v>81</v>
      </c>
      <c r="G84" s="148">
        <v>76</v>
      </c>
      <c r="H84" s="153" t="s">
        <v>49</v>
      </c>
      <c r="I84" s="153" t="s">
        <v>49</v>
      </c>
      <c r="J84" s="153" t="s">
        <v>49</v>
      </c>
      <c r="K84" s="153"/>
      <c r="L84" s="153"/>
      <c r="M84" s="154"/>
      <c r="N84" s="154"/>
      <c r="O84" s="149"/>
      <c r="P84" s="150"/>
    </row>
    <row r="85" spans="6:16" ht="15.9" customHeight="1" x14ac:dyDescent="0.2">
      <c r="F85" s="116">
        <v>82</v>
      </c>
      <c r="G85" s="148">
        <v>77</v>
      </c>
      <c r="H85" s="153" t="s">
        <v>49</v>
      </c>
      <c r="I85" s="153" t="s">
        <v>49</v>
      </c>
      <c r="J85" s="153" t="s">
        <v>49</v>
      </c>
      <c r="K85" s="153"/>
      <c r="L85" s="153"/>
      <c r="M85" s="154"/>
      <c r="N85" s="154"/>
      <c r="O85" s="149"/>
      <c r="P85" s="150"/>
    </row>
    <row r="86" spans="6:16" ht="15.9" customHeight="1" x14ac:dyDescent="0.2">
      <c r="F86" s="116">
        <v>83</v>
      </c>
      <c r="G86" s="148">
        <v>78</v>
      </c>
      <c r="H86" s="153" t="s">
        <v>49</v>
      </c>
      <c r="I86" s="153" t="s">
        <v>49</v>
      </c>
      <c r="J86" s="153" t="s">
        <v>49</v>
      </c>
      <c r="K86" s="153"/>
      <c r="L86" s="153"/>
      <c r="M86" s="154"/>
      <c r="N86" s="154"/>
      <c r="O86" s="149"/>
      <c r="P86" s="150"/>
    </row>
    <row r="87" spans="6:16" ht="15.9" customHeight="1" x14ac:dyDescent="0.2">
      <c r="F87" s="116">
        <v>84</v>
      </c>
      <c r="G87" s="148">
        <v>79</v>
      </c>
      <c r="H87" s="153" t="s">
        <v>49</v>
      </c>
      <c r="I87" s="153" t="s">
        <v>49</v>
      </c>
      <c r="J87" s="153" t="s">
        <v>49</v>
      </c>
      <c r="K87" s="153"/>
      <c r="L87" s="153"/>
      <c r="M87" s="154"/>
      <c r="N87" s="154"/>
      <c r="O87" s="149"/>
      <c r="P87" s="150"/>
    </row>
    <row r="88" spans="6:16" ht="15.9" customHeight="1" x14ac:dyDescent="0.2">
      <c r="F88" s="116">
        <v>85</v>
      </c>
      <c r="G88" s="155">
        <v>80</v>
      </c>
      <c r="H88" s="156" t="s">
        <v>49</v>
      </c>
      <c r="I88" s="156" t="s">
        <v>49</v>
      </c>
      <c r="J88" s="156" t="s">
        <v>49</v>
      </c>
      <c r="K88" s="156"/>
      <c r="L88" s="156"/>
      <c r="M88" s="157"/>
      <c r="N88" s="157"/>
      <c r="O88" s="158"/>
      <c r="P88" s="159"/>
    </row>
  </sheetData>
  <sheetProtection sheet="1" objects="1" scenarios="1"/>
  <phoneticPr fontId="2"/>
  <printOptions horizontalCentered="1"/>
  <pageMargins left="0.39370078740157483" right="0.39370078740157483" top="0.59055118110236227" bottom="0.25" header="0.51181102362204722" footer="0.36"/>
  <pageSetup paperSize="9" scale="61" orientation="landscape" horizontalDpi="4294967293" r:id="rId1"/>
  <headerFooter alignWithMargins="0">
    <oddFooter>&amp;C&amp;P</oddFooter>
  </headerFooter>
  <rowBreaks count="1" manualBreakCount="1">
    <brk id="57" min="1"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sheetPr>
  <dimension ref="B2:E13"/>
  <sheetViews>
    <sheetView showGridLines="0" workbookViewId="0">
      <selection activeCell="E12" sqref="E12"/>
    </sheetView>
  </sheetViews>
  <sheetFormatPr defaultRowHeight="13.2" x14ac:dyDescent="0.2"/>
  <cols>
    <col min="1" max="1" width="3.33203125" customWidth="1"/>
    <col min="2" max="2" width="18.21875" customWidth="1"/>
    <col min="3" max="3" width="20" customWidth="1"/>
    <col min="4" max="4" width="16.44140625" customWidth="1"/>
    <col min="5" max="5" width="20.33203125" customWidth="1"/>
    <col min="6" max="6" width="6.109375" customWidth="1"/>
    <col min="248" max="248" width="3.33203125" customWidth="1"/>
    <col min="249" max="251" width="16.44140625" customWidth="1"/>
    <col min="504" max="504" width="3.33203125" customWidth="1"/>
    <col min="505" max="507" width="16.44140625" customWidth="1"/>
    <col min="760" max="760" width="3.33203125" customWidth="1"/>
    <col min="761" max="763" width="16.44140625" customWidth="1"/>
    <col min="1016" max="1016" width="3.33203125" customWidth="1"/>
    <col min="1017" max="1019" width="16.44140625" customWidth="1"/>
    <col min="1272" max="1272" width="3.33203125" customWidth="1"/>
    <col min="1273" max="1275" width="16.44140625" customWidth="1"/>
    <col min="1528" max="1528" width="3.33203125" customWidth="1"/>
    <col min="1529" max="1531" width="16.44140625" customWidth="1"/>
    <col min="1784" max="1784" width="3.33203125" customWidth="1"/>
    <col min="1785" max="1787" width="16.44140625" customWidth="1"/>
    <col min="2040" max="2040" width="3.33203125" customWidth="1"/>
    <col min="2041" max="2043" width="16.44140625" customWidth="1"/>
    <col min="2296" max="2296" width="3.33203125" customWidth="1"/>
    <col min="2297" max="2299" width="16.44140625" customWidth="1"/>
    <col min="2552" max="2552" width="3.33203125" customWidth="1"/>
    <col min="2553" max="2555" width="16.44140625" customWidth="1"/>
    <col min="2808" max="2808" width="3.33203125" customWidth="1"/>
    <col min="2809" max="2811" width="16.44140625" customWidth="1"/>
    <col min="3064" max="3064" width="3.33203125" customWidth="1"/>
    <col min="3065" max="3067" width="16.44140625" customWidth="1"/>
    <col min="3320" max="3320" width="3.33203125" customWidth="1"/>
    <col min="3321" max="3323" width="16.44140625" customWidth="1"/>
    <col min="3576" max="3576" width="3.33203125" customWidth="1"/>
    <col min="3577" max="3579" width="16.44140625" customWidth="1"/>
    <col min="3832" max="3832" width="3.33203125" customWidth="1"/>
    <col min="3833" max="3835" width="16.44140625" customWidth="1"/>
    <col min="4088" max="4088" width="3.33203125" customWidth="1"/>
    <col min="4089" max="4091" width="16.44140625" customWidth="1"/>
    <col min="4344" max="4344" width="3.33203125" customWidth="1"/>
    <col min="4345" max="4347" width="16.44140625" customWidth="1"/>
    <col min="4600" max="4600" width="3.33203125" customWidth="1"/>
    <col min="4601" max="4603" width="16.44140625" customWidth="1"/>
    <col min="4856" max="4856" width="3.33203125" customWidth="1"/>
    <col min="4857" max="4859" width="16.44140625" customWidth="1"/>
    <col min="5112" max="5112" width="3.33203125" customWidth="1"/>
    <col min="5113" max="5115" width="16.44140625" customWidth="1"/>
    <col min="5368" max="5368" width="3.33203125" customWidth="1"/>
    <col min="5369" max="5371" width="16.44140625" customWidth="1"/>
    <col min="5624" max="5624" width="3.33203125" customWidth="1"/>
    <col min="5625" max="5627" width="16.44140625" customWidth="1"/>
    <col min="5880" max="5880" width="3.33203125" customWidth="1"/>
    <col min="5881" max="5883" width="16.44140625" customWidth="1"/>
    <col min="6136" max="6136" width="3.33203125" customWidth="1"/>
    <col min="6137" max="6139" width="16.44140625" customWidth="1"/>
    <col min="6392" max="6392" width="3.33203125" customWidth="1"/>
    <col min="6393" max="6395" width="16.44140625" customWidth="1"/>
    <col min="6648" max="6648" width="3.33203125" customWidth="1"/>
    <col min="6649" max="6651" width="16.44140625" customWidth="1"/>
    <col min="6904" max="6904" width="3.33203125" customWidth="1"/>
    <col min="6905" max="6907" width="16.44140625" customWidth="1"/>
    <col min="7160" max="7160" width="3.33203125" customWidth="1"/>
    <col min="7161" max="7163" width="16.44140625" customWidth="1"/>
    <col min="7416" max="7416" width="3.33203125" customWidth="1"/>
    <col min="7417" max="7419" width="16.44140625" customWidth="1"/>
    <col min="7672" max="7672" width="3.33203125" customWidth="1"/>
    <col min="7673" max="7675" width="16.44140625" customWidth="1"/>
    <col min="7928" max="7928" width="3.33203125" customWidth="1"/>
    <col min="7929" max="7931" width="16.44140625" customWidth="1"/>
    <col min="8184" max="8184" width="3.33203125" customWidth="1"/>
    <col min="8185" max="8187" width="16.44140625" customWidth="1"/>
    <col min="8440" max="8440" width="3.33203125" customWidth="1"/>
    <col min="8441" max="8443" width="16.44140625" customWidth="1"/>
    <col min="8696" max="8696" width="3.33203125" customWidth="1"/>
    <col min="8697" max="8699" width="16.44140625" customWidth="1"/>
    <col min="8952" max="8952" width="3.33203125" customWidth="1"/>
    <col min="8953" max="8955" width="16.44140625" customWidth="1"/>
    <col min="9208" max="9208" width="3.33203125" customWidth="1"/>
    <col min="9209" max="9211" width="16.44140625" customWidth="1"/>
    <col min="9464" max="9464" width="3.33203125" customWidth="1"/>
    <col min="9465" max="9467" width="16.44140625" customWidth="1"/>
    <col min="9720" max="9720" width="3.33203125" customWidth="1"/>
    <col min="9721" max="9723" width="16.44140625" customWidth="1"/>
    <col min="9976" max="9976" width="3.33203125" customWidth="1"/>
    <col min="9977" max="9979" width="16.44140625" customWidth="1"/>
    <col min="10232" max="10232" width="3.33203125" customWidth="1"/>
    <col min="10233" max="10235" width="16.44140625" customWidth="1"/>
    <col min="10488" max="10488" width="3.33203125" customWidth="1"/>
    <col min="10489" max="10491" width="16.44140625" customWidth="1"/>
    <col min="10744" max="10744" width="3.33203125" customWidth="1"/>
    <col min="10745" max="10747" width="16.44140625" customWidth="1"/>
    <col min="11000" max="11000" width="3.33203125" customWidth="1"/>
    <col min="11001" max="11003" width="16.44140625" customWidth="1"/>
    <col min="11256" max="11256" width="3.33203125" customWidth="1"/>
    <col min="11257" max="11259" width="16.44140625" customWidth="1"/>
    <col min="11512" max="11512" width="3.33203125" customWidth="1"/>
    <col min="11513" max="11515" width="16.44140625" customWidth="1"/>
    <col min="11768" max="11768" width="3.33203125" customWidth="1"/>
    <col min="11769" max="11771" width="16.44140625" customWidth="1"/>
    <col min="12024" max="12024" width="3.33203125" customWidth="1"/>
    <col min="12025" max="12027" width="16.44140625" customWidth="1"/>
    <col min="12280" max="12280" width="3.33203125" customWidth="1"/>
    <col min="12281" max="12283" width="16.44140625" customWidth="1"/>
    <col min="12536" max="12536" width="3.33203125" customWidth="1"/>
    <col min="12537" max="12539" width="16.44140625" customWidth="1"/>
    <col min="12792" max="12792" width="3.33203125" customWidth="1"/>
    <col min="12793" max="12795" width="16.44140625" customWidth="1"/>
    <col min="13048" max="13048" width="3.33203125" customWidth="1"/>
    <col min="13049" max="13051" width="16.44140625" customWidth="1"/>
    <col min="13304" max="13304" width="3.33203125" customWidth="1"/>
    <col min="13305" max="13307" width="16.44140625" customWidth="1"/>
    <col min="13560" max="13560" width="3.33203125" customWidth="1"/>
    <col min="13561" max="13563" width="16.44140625" customWidth="1"/>
    <col min="13816" max="13816" width="3.33203125" customWidth="1"/>
    <col min="13817" max="13819" width="16.44140625" customWidth="1"/>
    <col min="14072" max="14072" width="3.33203125" customWidth="1"/>
    <col min="14073" max="14075" width="16.44140625" customWidth="1"/>
    <col min="14328" max="14328" width="3.33203125" customWidth="1"/>
    <col min="14329" max="14331" width="16.44140625" customWidth="1"/>
    <col min="14584" max="14584" width="3.33203125" customWidth="1"/>
    <col min="14585" max="14587" width="16.44140625" customWidth="1"/>
    <col min="14840" max="14840" width="3.33203125" customWidth="1"/>
    <col min="14841" max="14843" width="16.44140625" customWidth="1"/>
    <col min="15096" max="15096" width="3.33203125" customWidth="1"/>
    <col min="15097" max="15099" width="16.44140625" customWidth="1"/>
    <col min="15352" max="15352" width="3.33203125" customWidth="1"/>
    <col min="15353" max="15355" width="16.44140625" customWidth="1"/>
    <col min="15608" max="15608" width="3.33203125" customWidth="1"/>
    <col min="15609" max="15611" width="16.44140625" customWidth="1"/>
    <col min="15864" max="15864" width="3.33203125" customWidth="1"/>
    <col min="15865" max="15867" width="16.44140625" customWidth="1"/>
    <col min="16120" max="16120" width="3.33203125" customWidth="1"/>
    <col min="16121" max="16123" width="16.44140625" customWidth="1"/>
  </cols>
  <sheetData>
    <row r="2" spans="2:5" ht="19.5" customHeight="1" x14ac:dyDescent="0.2">
      <c r="B2" s="181" t="s">
        <v>241</v>
      </c>
    </row>
    <row r="3" spans="2:5" ht="30" customHeight="1" x14ac:dyDescent="0.2">
      <c r="B3" s="182" t="s">
        <v>239</v>
      </c>
      <c r="C3" s="183" t="s">
        <v>243</v>
      </c>
      <c r="D3" s="183" t="s">
        <v>223</v>
      </c>
      <c r="E3" s="183" t="s">
        <v>244</v>
      </c>
    </row>
    <row r="4" spans="2:5" ht="21" customHeight="1" x14ac:dyDescent="0.2">
      <c r="B4" s="184" t="s">
        <v>224</v>
      </c>
      <c r="C4" s="185">
        <v>10</v>
      </c>
      <c r="D4" s="341" t="s">
        <v>234</v>
      </c>
      <c r="E4" s="341">
        <v>5</v>
      </c>
    </row>
    <row r="5" spans="2:5" ht="21" customHeight="1" x14ac:dyDescent="0.2">
      <c r="B5" s="184" t="s">
        <v>225</v>
      </c>
      <c r="C5" s="185">
        <v>9</v>
      </c>
      <c r="D5" s="342"/>
      <c r="E5" s="342"/>
    </row>
    <row r="6" spans="2:5" ht="21" customHeight="1" x14ac:dyDescent="0.2">
      <c r="B6" s="184" t="s">
        <v>226</v>
      </c>
      <c r="C6" s="185">
        <v>8</v>
      </c>
      <c r="D6" s="341" t="s">
        <v>235</v>
      </c>
      <c r="E6" s="341">
        <v>4</v>
      </c>
    </row>
    <row r="7" spans="2:5" ht="21" customHeight="1" x14ac:dyDescent="0.2">
      <c r="B7" s="184" t="s">
        <v>227</v>
      </c>
      <c r="C7" s="185">
        <v>7</v>
      </c>
      <c r="D7" s="342"/>
      <c r="E7" s="342"/>
    </row>
    <row r="8" spans="2:5" ht="21" customHeight="1" x14ac:dyDescent="0.2">
      <c r="B8" s="184" t="s">
        <v>228</v>
      </c>
      <c r="C8" s="185">
        <v>6</v>
      </c>
      <c r="D8" s="341" t="s">
        <v>236</v>
      </c>
      <c r="E8" s="341">
        <v>3</v>
      </c>
    </row>
    <row r="9" spans="2:5" ht="21" customHeight="1" x14ac:dyDescent="0.2">
      <c r="B9" s="184" t="s">
        <v>229</v>
      </c>
      <c r="C9" s="185">
        <v>5</v>
      </c>
      <c r="D9" s="342"/>
      <c r="E9" s="342"/>
    </row>
    <row r="10" spans="2:5" ht="21" customHeight="1" x14ac:dyDescent="0.2">
      <c r="B10" s="184" t="s">
        <v>230</v>
      </c>
      <c r="C10" s="185">
        <v>4</v>
      </c>
      <c r="D10" s="341" t="s">
        <v>237</v>
      </c>
      <c r="E10" s="341">
        <v>2</v>
      </c>
    </row>
    <row r="11" spans="2:5" ht="21" customHeight="1" x14ac:dyDescent="0.2">
      <c r="B11" s="184" t="s">
        <v>231</v>
      </c>
      <c r="C11" s="185">
        <v>3</v>
      </c>
      <c r="D11" s="342"/>
      <c r="E11" s="343"/>
    </row>
    <row r="12" spans="2:5" ht="21" customHeight="1" x14ac:dyDescent="0.2">
      <c r="B12" s="184" t="s">
        <v>232</v>
      </c>
      <c r="C12" s="185">
        <v>2</v>
      </c>
      <c r="D12" s="185" t="s">
        <v>238</v>
      </c>
      <c r="E12" s="185">
        <v>1</v>
      </c>
    </row>
    <row r="13" spans="2:5" ht="21" customHeight="1" x14ac:dyDescent="0.2">
      <c r="B13" s="184" t="s">
        <v>233</v>
      </c>
      <c r="C13" s="185">
        <v>0</v>
      </c>
      <c r="D13" s="185" t="s">
        <v>240</v>
      </c>
      <c r="E13" s="185">
        <v>0</v>
      </c>
    </row>
  </sheetData>
  <sheetProtection sheet="1" objects="1" scenarios="1"/>
  <mergeCells count="8">
    <mergeCell ref="D4:D5"/>
    <mergeCell ref="D6:D7"/>
    <mergeCell ref="D8:D9"/>
    <mergeCell ref="D10:D11"/>
    <mergeCell ref="E4:E5"/>
    <mergeCell ref="E6:E7"/>
    <mergeCell ref="E8:E9"/>
    <mergeCell ref="E10:E11"/>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autoPageBreaks="0"/>
  </sheetPr>
  <dimension ref="B2:J37"/>
  <sheetViews>
    <sheetView showGridLines="0" workbookViewId="0">
      <selection activeCell="C2" sqref="C2"/>
    </sheetView>
  </sheetViews>
  <sheetFormatPr defaultColWidth="9" defaultRowHeight="13.2" x14ac:dyDescent="0.2"/>
  <cols>
    <col min="1" max="1" width="6.44140625" style="10" customWidth="1"/>
    <col min="2" max="2" width="2.88671875" style="10" customWidth="1"/>
    <col min="3" max="9" width="9.33203125" style="10" customWidth="1"/>
    <col min="10" max="10" width="13" style="10" customWidth="1"/>
    <col min="11" max="16384" width="9" style="10"/>
  </cols>
  <sheetData>
    <row r="2" spans="2:10" ht="13.8" thickBot="1" x14ac:dyDescent="0.25"/>
    <row r="3" spans="2:10" x14ac:dyDescent="0.2">
      <c r="B3" s="215"/>
      <c r="C3" s="280"/>
      <c r="D3" s="280"/>
      <c r="E3" s="280"/>
      <c r="F3" s="280"/>
      <c r="G3" s="280"/>
      <c r="H3" s="280"/>
      <c r="I3" s="280"/>
      <c r="J3" s="217"/>
    </row>
    <row r="4" spans="2:10" ht="14.4" x14ac:dyDescent="0.2">
      <c r="B4" s="218"/>
      <c r="C4" s="281" t="s">
        <v>127</v>
      </c>
      <c r="D4" s="282"/>
      <c r="E4" s="282"/>
      <c r="F4" s="282"/>
      <c r="G4" s="282"/>
      <c r="H4" s="282"/>
      <c r="I4" s="282"/>
      <c r="J4" s="221"/>
    </row>
    <row r="5" spans="2:10" x14ac:dyDescent="0.2">
      <c r="B5" s="218"/>
      <c r="C5" s="282"/>
      <c r="D5" s="282"/>
      <c r="E5" s="282"/>
      <c r="F5" s="282"/>
      <c r="G5" s="282"/>
      <c r="H5" s="282"/>
      <c r="I5" s="282"/>
      <c r="J5" s="221"/>
    </row>
    <row r="6" spans="2:10" x14ac:dyDescent="0.2">
      <c r="B6" s="218"/>
      <c r="C6" s="283" t="s">
        <v>128</v>
      </c>
      <c r="D6" s="282"/>
      <c r="E6" s="282"/>
      <c r="F6" s="282"/>
      <c r="G6" s="282"/>
      <c r="H6" s="282"/>
      <c r="I6" s="282"/>
      <c r="J6" s="221"/>
    </row>
    <row r="7" spans="2:10" x14ac:dyDescent="0.2">
      <c r="B7" s="218"/>
      <c r="C7" s="282" t="s">
        <v>129</v>
      </c>
      <c r="D7" s="282"/>
      <c r="E7" s="282"/>
      <c r="F7" s="282"/>
      <c r="G7" s="282"/>
      <c r="H7" s="282"/>
      <c r="I7" s="282"/>
      <c r="J7" s="221"/>
    </row>
    <row r="8" spans="2:10" x14ac:dyDescent="0.2">
      <c r="B8" s="218"/>
      <c r="C8" s="282" t="s">
        <v>130</v>
      </c>
      <c r="D8" s="282"/>
      <c r="E8" s="282"/>
      <c r="F8" s="282"/>
      <c r="G8" s="282"/>
      <c r="H8" s="282"/>
      <c r="I8" s="282"/>
      <c r="J8" s="221"/>
    </row>
    <row r="9" spans="2:10" x14ac:dyDescent="0.2">
      <c r="B9" s="218"/>
      <c r="C9" s="282" t="s">
        <v>131</v>
      </c>
      <c r="D9" s="282"/>
      <c r="E9" s="282"/>
      <c r="F9" s="282"/>
      <c r="G9" s="282"/>
      <c r="H9" s="282"/>
      <c r="I9" s="282"/>
      <c r="J9" s="221"/>
    </row>
    <row r="10" spans="2:10" x14ac:dyDescent="0.2">
      <c r="B10" s="218"/>
      <c r="C10" s="282"/>
      <c r="D10" s="282"/>
      <c r="E10" s="282"/>
      <c r="F10" s="282"/>
      <c r="G10" s="282"/>
      <c r="H10" s="282"/>
      <c r="I10" s="282"/>
      <c r="J10" s="221"/>
    </row>
    <row r="11" spans="2:10" x14ac:dyDescent="0.2">
      <c r="B11" s="218"/>
      <c r="C11" s="283" t="s">
        <v>132</v>
      </c>
      <c r="D11" s="282"/>
      <c r="E11" s="282"/>
      <c r="F11" s="282"/>
      <c r="G11" s="282"/>
      <c r="H11" s="282"/>
      <c r="I11" s="282"/>
      <c r="J11" s="221"/>
    </row>
    <row r="12" spans="2:10" x14ac:dyDescent="0.2">
      <c r="B12" s="218"/>
      <c r="C12" s="282" t="s">
        <v>133</v>
      </c>
      <c r="D12" s="282"/>
      <c r="E12" s="282"/>
      <c r="F12" s="282"/>
      <c r="G12" s="282"/>
      <c r="H12" s="282"/>
      <c r="I12" s="282"/>
      <c r="J12" s="221"/>
    </row>
    <row r="13" spans="2:10" x14ac:dyDescent="0.2">
      <c r="B13" s="218"/>
      <c r="C13" s="282" t="s">
        <v>134</v>
      </c>
      <c r="D13" s="282"/>
      <c r="E13" s="282"/>
      <c r="F13" s="282"/>
      <c r="G13" s="282"/>
      <c r="H13" s="282"/>
      <c r="I13" s="282"/>
      <c r="J13" s="221"/>
    </row>
    <row r="14" spans="2:10" x14ac:dyDescent="0.2">
      <c r="B14" s="218"/>
      <c r="C14" s="282"/>
      <c r="D14" s="282"/>
      <c r="E14" s="282"/>
      <c r="F14" s="282"/>
      <c r="G14" s="282"/>
      <c r="H14" s="282"/>
      <c r="I14" s="282"/>
      <c r="J14" s="221"/>
    </row>
    <row r="15" spans="2:10" x14ac:dyDescent="0.2">
      <c r="B15" s="218"/>
      <c r="C15" s="283" t="s">
        <v>135</v>
      </c>
      <c r="D15" s="282"/>
      <c r="E15" s="282"/>
      <c r="F15" s="282"/>
      <c r="G15" s="282"/>
      <c r="H15" s="282"/>
      <c r="I15" s="282"/>
      <c r="J15" s="221"/>
    </row>
    <row r="16" spans="2:10" x14ac:dyDescent="0.2">
      <c r="B16" s="218"/>
      <c r="C16" s="282" t="s">
        <v>136</v>
      </c>
      <c r="D16" s="282"/>
      <c r="E16" s="282"/>
      <c r="F16" s="282"/>
      <c r="G16" s="282"/>
      <c r="H16" s="282"/>
      <c r="I16" s="282"/>
      <c r="J16" s="221"/>
    </row>
    <row r="17" spans="2:10" x14ac:dyDescent="0.2">
      <c r="B17" s="218"/>
      <c r="C17" s="282" t="s">
        <v>137</v>
      </c>
      <c r="D17" s="282"/>
      <c r="E17" s="282"/>
      <c r="F17" s="282"/>
      <c r="G17" s="282"/>
      <c r="H17" s="282"/>
      <c r="I17" s="282"/>
      <c r="J17" s="221"/>
    </row>
    <row r="18" spans="2:10" x14ac:dyDescent="0.2">
      <c r="B18" s="218"/>
      <c r="C18" s="282"/>
      <c r="D18" s="282"/>
      <c r="E18" s="282"/>
      <c r="F18" s="282"/>
      <c r="G18" s="282"/>
      <c r="H18" s="282"/>
      <c r="I18" s="282"/>
      <c r="J18" s="221"/>
    </row>
    <row r="19" spans="2:10" x14ac:dyDescent="0.2">
      <c r="B19" s="218"/>
      <c r="C19" s="282"/>
      <c r="D19" s="282" t="s">
        <v>138</v>
      </c>
      <c r="E19" s="282"/>
      <c r="F19" s="282"/>
      <c r="G19" s="282"/>
      <c r="H19" s="282"/>
      <c r="I19" s="282"/>
      <c r="J19" s="221"/>
    </row>
    <row r="20" spans="2:10" x14ac:dyDescent="0.2">
      <c r="B20" s="218"/>
      <c r="C20" s="282"/>
      <c r="D20" s="282" t="s">
        <v>139</v>
      </c>
      <c r="E20" s="282"/>
      <c r="F20" s="282"/>
      <c r="G20" s="344">
        <v>45962</v>
      </c>
      <c r="H20" s="344"/>
      <c r="I20" s="282"/>
      <c r="J20" s="221"/>
    </row>
    <row r="21" spans="2:10" ht="13.8" thickBot="1" x14ac:dyDescent="0.25">
      <c r="B21" s="228"/>
      <c r="C21" s="284"/>
      <c r="D21" s="284"/>
      <c r="E21" s="284"/>
      <c r="F21" s="284"/>
      <c r="G21" s="284"/>
      <c r="H21" s="284"/>
      <c r="I21" s="284"/>
      <c r="J21" s="230"/>
    </row>
    <row r="22" spans="2:10" x14ac:dyDescent="0.2">
      <c r="C22" s="2"/>
      <c r="D22" s="2"/>
      <c r="E22" s="2"/>
      <c r="F22" s="2"/>
      <c r="G22" s="11"/>
      <c r="H22" s="2"/>
      <c r="I22" s="2"/>
    </row>
    <row r="23" spans="2:10" x14ac:dyDescent="0.2">
      <c r="C23" s="2"/>
      <c r="D23" s="2"/>
      <c r="E23" s="2"/>
      <c r="F23" s="2"/>
      <c r="G23" s="2"/>
      <c r="H23" s="2"/>
      <c r="I23" s="2"/>
    </row>
    <row r="24" spans="2:10" x14ac:dyDescent="0.2">
      <c r="C24" s="2"/>
      <c r="D24" s="11"/>
      <c r="E24" s="2"/>
      <c r="F24" s="2"/>
      <c r="G24" s="2"/>
      <c r="H24" s="2"/>
    </row>
    <row r="25" spans="2:10" x14ac:dyDescent="0.2">
      <c r="C25" s="2"/>
      <c r="D25" s="2"/>
      <c r="E25" s="2"/>
      <c r="F25" s="2"/>
      <c r="G25" s="2"/>
      <c r="H25" s="2"/>
    </row>
    <row r="26" spans="2:10" x14ac:dyDescent="0.2">
      <c r="C26" s="2"/>
      <c r="D26" s="2"/>
      <c r="E26" s="2"/>
      <c r="F26" s="2"/>
      <c r="G26" s="2"/>
      <c r="H26" s="2"/>
    </row>
    <row r="37" spans="3:3" x14ac:dyDescent="0.2">
      <c r="C37" s="12"/>
    </row>
  </sheetData>
  <sheetProtection sheet="1" objects="1" scenarios="1"/>
  <mergeCells count="1">
    <mergeCell ref="G20:H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説明</vt:lpstr>
      <vt:lpstr>メイン</vt:lpstr>
      <vt:lpstr>1.社員データ</vt:lpstr>
      <vt:lpstr>2.賃金表</vt:lpstr>
      <vt:lpstr>3.評価配点表参考例</vt:lpstr>
      <vt:lpstr>4.使用上の注意</vt:lpstr>
      <vt:lpstr>'1.社員データ'!Print_Area</vt:lpstr>
      <vt:lpstr>'2.賃金表'!Print_Area</vt:lpstr>
      <vt:lpstr>'4.使用上の注意'!Print_Area</vt:lpstr>
      <vt:lpstr>メイン!Print_Area</vt:lpstr>
      <vt:lpstr>説明!Print_Area</vt:lpstr>
      <vt:lpstr>メイン!Print_Titles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2005-03-15T07:18:25Z</cp:lastPrinted>
  <dcterms:created xsi:type="dcterms:W3CDTF">2004-12-02T07:08:49Z</dcterms:created>
  <dcterms:modified xsi:type="dcterms:W3CDTF">2026-02-15T06:57:52Z</dcterms:modified>
</cp:coreProperties>
</file>