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D:\STORES（HPカード決済サービス）\23-2賃金ソフト（保護ありお試し版）STORES用\賃金分析ソフト（お試し版）\"/>
    </mc:Choice>
  </mc:AlternateContent>
  <xr:revisionPtr revIDLastSave="0" documentId="13_ncr:1_{044BA1AC-8605-440D-8928-99733B3A6BFD}" xr6:coauthVersionLast="47" xr6:coauthVersionMax="47" xr10:uidLastSave="{00000000-0000-0000-0000-000000000000}"/>
  <bookViews>
    <workbookView xWindow="-108" yWindow="-108" windowWidth="23256" windowHeight="12456" tabRatio="786" xr2:uid="{00000000-000D-0000-FFFF-FFFF00000000}"/>
  </bookViews>
  <sheets>
    <sheet name="説明" sheetId="59446" r:id="rId1"/>
    <sheet name="1.５項移行平均基本給算出" sheetId="59441" r:id="rId2"/>
    <sheet name="2.基本給グラフ" sheetId="59437" r:id="rId3"/>
    <sheet name="3.社員基本データ" sheetId="59434" r:id="rId4"/>
    <sheet name="4.標準生計費データ" sheetId="59442" r:id="rId5"/>
    <sheet name="5.使用上の注意" sheetId="59444" r:id="rId6"/>
  </sheets>
  <definedNames>
    <definedName name="__123Graph_A退職金モデル" hidden="1">#REF!</definedName>
    <definedName name="__123Graph_B退職金モデル" hidden="1">#REF!</definedName>
    <definedName name="__123Graph_C退職金モデル" hidden="1">#REF!</definedName>
    <definedName name="__123Graph_D退職金モデル" hidden="1">#REF!</definedName>
    <definedName name="__123Graph_X退職金モデル" hidden="1">#REF!</definedName>
    <definedName name="_1__123Graph_Aｸﾞﾗﾌ_1" hidden="1">#REF!</definedName>
    <definedName name="_2__123Graph_Bｸﾞﾗﾌ_1" hidden="1">#REF!</definedName>
    <definedName name="_3__123Graph_Cｸﾞﾗﾌ_1" hidden="1">#REF!</definedName>
    <definedName name="_4__123Graph_Dｸﾞﾗﾌ_1" hidden="1">#REF!</definedName>
    <definedName name="_5__123Graph_Eｸﾞﾗﾌ_1" hidden="1">#REF!</definedName>
    <definedName name="_6__123Graph_Xｸﾞﾗﾌ_1" hidden="1">#REF!</definedName>
    <definedName name="_xlnm._FilterDatabase" localSheetId="3" hidden="1">'3.社員基本データ'!#REF!</definedName>
    <definedName name="_Key1" hidden="1">#REF!</definedName>
    <definedName name="_Key2" hidden="1">#REF!</definedName>
    <definedName name="_Order1" hidden="1">0</definedName>
    <definedName name="_Order2" hidden="1">0</definedName>
    <definedName name="_Sort" hidden="1">#REF!</definedName>
    <definedName name="\C">#REF!</definedName>
    <definedName name="\D">#REF!</definedName>
    <definedName name="\E">#REF!</definedName>
    <definedName name="\M">#REF!</definedName>
    <definedName name="\S">#REF!</definedName>
    <definedName name="\X">#REF!</definedName>
    <definedName name="DATA1">#REF!</definedName>
    <definedName name="DATA2">#REF!</definedName>
    <definedName name="DATA3">#REF!</definedName>
    <definedName name="MENU1">#REF!</definedName>
    <definedName name="MENU2">#REF!</definedName>
    <definedName name="MENU3">#REF!</definedName>
    <definedName name="_xlnm.Print_Area" localSheetId="1">'1.５項移行平均基本給算出'!$B$2:$Q$54</definedName>
    <definedName name="_xlnm.Print_Area" localSheetId="3">'3.社員基本データ'!$B$7:$V$59</definedName>
    <definedName name="_xlnm.Print_Area" localSheetId="4">'4.標準生計費データ'!$B$1:$M$54</definedName>
    <definedName name="_xlnm.Print_Area" localSheetId="5">'5.使用上の注意'!$B$3:$J$21</definedName>
    <definedName name="_xlnm.Print_Area" localSheetId="0">説明!$B$2:$K$40</definedName>
    <definedName name="P表">#REF!</definedName>
    <definedName name="SUB">#REF!</definedName>
    <definedName name="マクロエリア">#REF!</definedName>
    <definedName name="画面">#REF!</definedName>
    <definedName name="退職金表">#REF!</definedName>
    <definedName name="中退金表">#REF!</definedName>
    <definedName name="適年表">#REF!</definedName>
  </definedNames>
  <calcPr calcId="191029"/>
</workbook>
</file>

<file path=xl/calcChain.xml><?xml version="1.0" encoding="utf-8"?>
<calcChain xmlns="http://schemas.openxmlformats.org/spreadsheetml/2006/main">
  <c r="B51" i="59434" l="1"/>
  <c r="B52" i="59434"/>
  <c r="B53" i="59434"/>
  <c r="B54" i="59434"/>
  <c r="B55" i="59434"/>
  <c r="B56" i="59434"/>
  <c r="B57" i="59434"/>
  <c r="B58" i="59434"/>
  <c r="B59" i="59434"/>
  <c r="B60" i="59434"/>
  <c r="B61" i="59434"/>
  <c r="B66" i="59434"/>
  <c r="B67" i="59434"/>
  <c r="B68" i="59434"/>
  <c r="B69" i="59434"/>
  <c r="B70" i="59434"/>
  <c r="B71" i="59434"/>
  <c r="B72" i="59434"/>
  <c r="H10" i="59441"/>
  <c r="H9" i="59441"/>
  <c r="H14" i="59441"/>
  <c r="H48" i="59441" l="1"/>
  <c r="H47" i="59441"/>
  <c r="H46" i="59441"/>
  <c r="H45" i="59441"/>
  <c r="H44" i="59441"/>
  <c r="H43" i="59441"/>
  <c r="H42" i="59441"/>
  <c r="H41" i="59441"/>
  <c r="H49" i="59441"/>
  <c r="H16" i="59441"/>
  <c r="H15" i="59441"/>
  <c r="H13" i="59441"/>
  <c r="H12" i="59441"/>
  <c r="H11" i="59441"/>
  <c r="H8" i="59441"/>
  <c r="K18" i="59434" l="1"/>
  <c r="T15" i="59434" l="1"/>
  <c r="S15" i="59434"/>
  <c r="R15" i="59434"/>
  <c r="Q15" i="59434"/>
  <c r="O15" i="59434"/>
  <c r="N15" i="59434"/>
  <c r="M15" i="59434"/>
  <c r="I18" i="59434" l="1"/>
  <c r="B4" i="59441" l="1"/>
  <c r="B5" i="59441"/>
  <c r="L18" i="59434" l="1"/>
  <c r="J18" i="59434"/>
  <c r="I120" i="59434"/>
  <c r="I19" i="59434"/>
  <c r="I20" i="59434"/>
  <c r="I21" i="59434"/>
  <c r="I22" i="59434"/>
  <c r="I23" i="59434"/>
  <c r="I24" i="59434"/>
  <c r="I25" i="59434"/>
  <c r="I26" i="59434"/>
  <c r="I27" i="59434"/>
  <c r="I28" i="59434"/>
  <c r="I29" i="59434"/>
  <c r="I30" i="59434"/>
  <c r="I31" i="59434"/>
  <c r="I32" i="59434"/>
  <c r="I33" i="59434"/>
  <c r="I34" i="59434"/>
  <c r="I35" i="59434"/>
  <c r="I36" i="59434"/>
  <c r="I37" i="59434"/>
  <c r="I38" i="59434"/>
  <c r="I39" i="59434"/>
  <c r="I40" i="59434"/>
  <c r="I41" i="59434"/>
  <c r="I42" i="59434"/>
  <c r="I43" i="59434"/>
  <c r="I44" i="59434"/>
  <c r="I45" i="59434"/>
  <c r="I46" i="59434"/>
  <c r="I47" i="59434"/>
  <c r="I48" i="59434"/>
  <c r="I49" i="59434"/>
  <c r="I50" i="59434"/>
  <c r="I51" i="59434"/>
  <c r="I52" i="59434"/>
  <c r="I53" i="59434"/>
  <c r="I54" i="59434"/>
  <c r="I55" i="59434"/>
  <c r="I56" i="59434"/>
  <c r="I57" i="59434"/>
  <c r="I58" i="59434"/>
  <c r="I59" i="59434"/>
  <c r="I60" i="59434"/>
  <c r="I61" i="59434"/>
  <c r="I62" i="59434"/>
  <c r="I63" i="59434"/>
  <c r="I64" i="59434"/>
  <c r="I65" i="59434"/>
  <c r="I66" i="59434"/>
  <c r="I67" i="59434"/>
  <c r="I68" i="59434"/>
  <c r="I69" i="59434"/>
  <c r="I70" i="59434"/>
  <c r="I71" i="59434"/>
  <c r="I72" i="59434"/>
  <c r="I73" i="59434"/>
  <c r="I74" i="59434"/>
  <c r="I75" i="59434"/>
  <c r="I76" i="59434"/>
  <c r="I77" i="59434"/>
  <c r="I78" i="59434"/>
  <c r="I79" i="59434"/>
  <c r="I80" i="59434"/>
  <c r="I81" i="59434"/>
  <c r="I82" i="59434"/>
  <c r="I83" i="59434"/>
  <c r="I84" i="59434"/>
  <c r="I85" i="59434"/>
  <c r="I86" i="59434"/>
  <c r="I87" i="59434"/>
  <c r="I88" i="59434"/>
  <c r="I89" i="59434"/>
  <c r="I90" i="59434"/>
  <c r="I91" i="59434"/>
  <c r="I92" i="59434"/>
  <c r="I93" i="59434"/>
  <c r="I94" i="59434"/>
  <c r="I95" i="59434"/>
  <c r="I96" i="59434"/>
  <c r="I97" i="59434"/>
  <c r="I98" i="59434"/>
  <c r="I99" i="59434"/>
  <c r="I100" i="59434"/>
  <c r="I101" i="59434"/>
  <c r="I102" i="59434"/>
  <c r="I103" i="59434"/>
  <c r="I104" i="59434"/>
  <c r="I105" i="59434"/>
  <c r="I106" i="59434"/>
  <c r="I107" i="59434"/>
  <c r="I108" i="59434"/>
  <c r="I109" i="59434"/>
  <c r="I110" i="59434"/>
  <c r="I111" i="59434"/>
  <c r="I112" i="59434"/>
  <c r="I113" i="59434"/>
  <c r="I114" i="59434"/>
  <c r="I115" i="59434"/>
  <c r="I116" i="59434"/>
  <c r="I117" i="59434"/>
  <c r="I118" i="59434"/>
  <c r="I119" i="59434"/>
  <c r="I121" i="59434"/>
  <c r="I122" i="59434"/>
  <c r="I123" i="59434"/>
  <c r="I124" i="59434"/>
  <c r="I125" i="59434"/>
  <c r="I126" i="59434"/>
  <c r="I127" i="59434"/>
  <c r="I128" i="59434"/>
  <c r="I129" i="59434"/>
  <c r="I130" i="59434"/>
  <c r="I131" i="59434"/>
  <c r="I132" i="59434"/>
  <c r="I133" i="59434"/>
  <c r="I134" i="59434"/>
  <c r="I135" i="59434"/>
  <c r="I136" i="59434"/>
  <c r="I137" i="59434"/>
  <c r="I138" i="59434"/>
  <c r="I139" i="59434"/>
  <c r="I140" i="59434"/>
  <c r="I141" i="59434"/>
  <c r="I142" i="59434"/>
  <c r="I143" i="59434"/>
  <c r="I144" i="59434"/>
  <c r="I145" i="59434"/>
  <c r="I146" i="59434"/>
  <c r="I147" i="59434"/>
  <c r="I148" i="59434"/>
  <c r="I149" i="59434"/>
  <c r="I150" i="59434"/>
  <c r="I151" i="59434"/>
  <c r="I152" i="59434"/>
  <c r="I153" i="59434"/>
  <c r="I154" i="59434"/>
  <c r="I155" i="59434"/>
  <c r="I156" i="59434"/>
  <c r="I157" i="59434"/>
  <c r="I158" i="59434"/>
  <c r="I159" i="59434"/>
  <c r="I160" i="59434"/>
  <c r="I161" i="59434"/>
  <c r="I162" i="59434"/>
  <c r="I163" i="59434"/>
  <c r="I164" i="59434"/>
  <c r="I165" i="59434"/>
  <c r="I166" i="59434"/>
  <c r="I167" i="59434"/>
  <c r="K19" i="59434"/>
  <c r="K20" i="59434"/>
  <c r="K21" i="59434"/>
  <c r="K22" i="59434"/>
  <c r="K23" i="59434"/>
  <c r="K24" i="59434"/>
  <c r="K25" i="59434"/>
  <c r="K26" i="59434"/>
  <c r="K27" i="59434"/>
  <c r="K28" i="59434"/>
  <c r="K29" i="59434"/>
  <c r="K30" i="59434"/>
  <c r="K31" i="59434"/>
  <c r="K32" i="59434"/>
  <c r="P32" i="59434" s="1"/>
  <c r="K33" i="59434"/>
  <c r="K34" i="59434"/>
  <c r="K35" i="59434"/>
  <c r="K36" i="59434"/>
  <c r="K37" i="59434"/>
  <c r="K38" i="59434"/>
  <c r="K39" i="59434"/>
  <c r="K40" i="59434"/>
  <c r="K41" i="59434"/>
  <c r="K42" i="59434"/>
  <c r="K43" i="59434"/>
  <c r="P44" i="59434"/>
  <c r="K44" i="59434"/>
  <c r="K45" i="59434"/>
  <c r="K46" i="59434"/>
  <c r="K47" i="59434"/>
  <c r="K48" i="59434"/>
  <c r="K49" i="59434"/>
  <c r="K50" i="59434"/>
  <c r="U167" i="59434"/>
  <c r="L167" i="59434"/>
  <c r="K167" i="59434"/>
  <c r="J167" i="59434"/>
  <c r="B167" i="59434"/>
  <c r="U166" i="59434"/>
  <c r="L166" i="59434"/>
  <c r="K166" i="59434"/>
  <c r="J166" i="59434"/>
  <c r="B166" i="59434"/>
  <c r="U165" i="59434"/>
  <c r="L165" i="59434"/>
  <c r="K165" i="59434"/>
  <c r="J165" i="59434"/>
  <c r="B165" i="59434"/>
  <c r="U164" i="59434"/>
  <c r="L164" i="59434"/>
  <c r="K164" i="59434"/>
  <c r="J164" i="59434"/>
  <c r="B164" i="59434"/>
  <c r="U163" i="59434"/>
  <c r="L163" i="59434"/>
  <c r="K163" i="59434"/>
  <c r="J163" i="59434"/>
  <c r="B163" i="59434"/>
  <c r="U162" i="59434"/>
  <c r="L162" i="59434"/>
  <c r="K162" i="59434"/>
  <c r="J162" i="59434"/>
  <c r="B162" i="59434"/>
  <c r="U161" i="59434"/>
  <c r="L161" i="59434"/>
  <c r="K161" i="59434"/>
  <c r="J161" i="59434"/>
  <c r="B161" i="59434"/>
  <c r="U160" i="59434"/>
  <c r="L160" i="59434"/>
  <c r="K160" i="59434"/>
  <c r="J160" i="59434"/>
  <c r="B160" i="59434"/>
  <c r="U159" i="59434"/>
  <c r="L159" i="59434"/>
  <c r="K159" i="59434"/>
  <c r="J159" i="59434"/>
  <c r="B159" i="59434"/>
  <c r="U158" i="59434"/>
  <c r="L158" i="59434"/>
  <c r="K158" i="59434"/>
  <c r="J158" i="59434"/>
  <c r="B158" i="59434"/>
  <c r="U157" i="59434"/>
  <c r="L157" i="59434"/>
  <c r="K157" i="59434"/>
  <c r="J157" i="59434"/>
  <c r="B157" i="59434"/>
  <c r="U156" i="59434"/>
  <c r="L156" i="59434"/>
  <c r="K156" i="59434"/>
  <c r="J156" i="59434"/>
  <c r="B156" i="59434"/>
  <c r="U155" i="59434"/>
  <c r="L155" i="59434"/>
  <c r="K155" i="59434"/>
  <c r="J155" i="59434"/>
  <c r="B155" i="59434"/>
  <c r="U154" i="59434"/>
  <c r="L154" i="59434"/>
  <c r="K154" i="59434"/>
  <c r="J154" i="59434"/>
  <c r="B154" i="59434"/>
  <c r="U153" i="59434"/>
  <c r="L153" i="59434"/>
  <c r="K153" i="59434"/>
  <c r="J153" i="59434"/>
  <c r="B153" i="59434"/>
  <c r="U152" i="59434"/>
  <c r="L152" i="59434"/>
  <c r="K152" i="59434"/>
  <c r="J152" i="59434"/>
  <c r="B152" i="59434"/>
  <c r="U151" i="59434"/>
  <c r="L151" i="59434"/>
  <c r="K151" i="59434"/>
  <c r="J151" i="59434"/>
  <c r="B151" i="59434"/>
  <c r="U150" i="59434"/>
  <c r="L150" i="59434"/>
  <c r="K150" i="59434"/>
  <c r="J150" i="59434"/>
  <c r="B150" i="59434"/>
  <c r="U149" i="59434"/>
  <c r="L149" i="59434"/>
  <c r="K149" i="59434"/>
  <c r="J149" i="59434"/>
  <c r="B149" i="59434"/>
  <c r="U148" i="59434"/>
  <c r="L148" i="59434"/>
  <c r="K148" i="59434"/>
  <c r="J148" i="59434"/>
  <c r="B148" i="59434"/>
  <c r="U147" i="59434"/>
  <c r="L147" i="59434"/>
  <c r="K147" i="59434"/>
  <c r="J147" i="59434"/>
  <c r="B147" i="59434"/>
  <c r="U146" i="59434"/>
  <c r="L146" i="59434"/>
  <c r="K146" i="59434"/>
  <c r="J146" i="59434"/>
  <c r="B146" i="59434"/>
  <c r="U145" i="59434"/>
  <c r="L145" i="59434"/>
  <c r="K145" i="59434"/>
  <c r="J145" i="59434"/>
  <c r="B145" i="59434"/>
  <c r="U144" i="59434"/>
  <c r="L144" i="59434"/>
  <c r="K144" i="59434"/>
  <c r="J144" i="59434"/>
  <c r="B144" i="59434"/>
  <c r="U143" i="59434"/>
  <c r="L143" i="59434"/>
  <c r="K143" i="59434"/>
  <c r="J143" i="59434"/>
  <c r="B143" i="59434"/>
  <c r="U142" i="59434"/>
  <c r="L142" i="59434"/>
  <c r="K142" i="59434"/>
  <c r="J142" i="59434"/>
  <c r="B142" i="59434"/>
  <c r="U141" i="59434"/>
  <c r="L141" i="59434"/>
  <c r="K141" i="59434"/>
  <c r="J141" i="59434"/>
  <c r="B141" i="59434"/>
  <c r="U140" i="59434"/>
  <c r="L140" i="59434"/>
  <c r="K140" i="59434"/>
  <c r="J140" i="59434"/>
  <c r="B140" i="59434"/>
  <c r="U139" i="59434"/>
  <c r="L139" i="59434"/>
  <c r="K139" i="59434"/>
  <c r="J139" i="59434"/>
  <c r="B139" i="59434"/>
  <c r="U138" i="59434"/>
  <c r="L138" i="59434"/>
  <c r="K138" i="59434"/>
  <c r="J138" i="59434"/>
  <c r="B138" i="59434"/>
  <c r="U137" i="59434"/>
  <c r="L137" i="59434"/>
  <c r="K137" i="59434"/>
  <c r="J137" i="59434"/>
  <c r="B137" i="59434"/>
  <c r="U136" i="59434"/>
  <c r="L136" i="59434"/>
  <c r="K136" i="59434"/>
  <c r="J136" i="59434"/>
  <c r="B136" i="59434"/>
  <c r="U135" i="59434"/>
  <c r="L135" i="59434"/>
  <c r="K135" i="59434"/>
  <c r="J135" i="59434"/>
  <c r="B135" i="59434"/>
  <c r="P134" i="59434"/>
  <c r="U134" i="59434"/>
  <c r="L134" i="59434"/>
  <c r="K134" i="59434"/>
  <c r="J134" i="59434"/>
  <c r="B134" i="59434"/>
  <c r="U133" i="59434"/>
  <c r="L133" i="59434"/>
  <c r="K133" i="59434"/>
  <c r="J133" i="59434"/>
  <c r="B133" i="59434"/>
  <c r="U132" i="59434"/>
  <c r="L132" i="59434"/>
  <c r="K132" i="59434"/>
  <c r="J132" i="59434"/>
  <c r="B132" i="59434"/>
  <c r="U131" i="59434"/>
  <c r="L131" i="59434"/>
  <c r="K131" i="59434"/>
  <c r="J131" i="59434"/>
  <c r="B131" i="59434"/>
  <c r="U130" i="59434"/>
  <c r="L130" i="59434"/>
  <c r="K130" i="59434"/>
  <c r="J130" i="59434"/>
  <c r="B130" i="59434"/>
  <c r="U129" i="59434"/>
  <c r="L129" i="59434"/>
  <c r="K129" i="59434"/>
  <c r="J129" i="59434"/>
  <c r="B129" i="59434"/>
  <c r="U128" i="59434"/>
  <c r="L128" i="59434"/>
  <c r="K128" i="59434"/>
  <c r="J128" i="59434"/>
  <c r="B128" i="59434"/>
  <c r="U127" i="59434"/>
  <c r="L127" i="59434"/>
  <c r="K127" i="59434"/>
  <c r="J127" i="59434"/>
  <c r="B127" i="59434"/>
  <c r="U126" i="59434"/>
  <c r="L126" i="59434"/>
  <c r="K126" i="59434"/>
  <c r="J126" i="59434"/>
  <c r="B126" i="59434"/>
  <c r="U125" i="59434"/>
  <c r="L125" i="59434"/>
  <c r="K125" i="59434"/>
  <c r="J125" i="59434"/>
  <c r="B125" i="59434"/>
  <c r="U124" i="59434"/>
  <c r="L124" i="59434"/>
  <c r="K124" i="59434"/>
  <c r="J124" i="59434"/>
  <c r="B124" i="59434"/>
  <c r="U123" i="59434"/>
  <c r="L123" i="59434"/>
  <c r="K123" i="59434"/>
  <c r="J123" i="59434"/>
  <c r="B123" i="59434"/>
  <c r="U122" i="59434"/>
  <c r="L122" i="59434"/>
  <c r="K122" i="59434"/>
  <c r="J122" i="59434"/>
  <c r="B122" i="59434"/>
  <c r="U121" i="59434"/>
  <c r="L121" i="59434"/>
  <c r="K121" i="59434"/>
  <c r="J121" i="59434"/>
  <c r="B121" i="59434"/>
  <c r="U120" i="59434"/>
  <c r="L120" i="59434"/>
  <c r="K120" i="59434"/>
  <c r="J120" i="59434"/>
  <c r="B120" i="59434"/>
  <c r="U119" i="59434"/>
  <c r="L119" i="59434"/>
  <c r="K119" i="59434"/>
  <c r="J119" i="59434"/>
  <c r="B119" i="59434"/>
  <c r="U118" i="59434"/>
  <c r="L118" i="59434"/>
  <c r="K118" i="59434"/>
  <c r="J118" i="59434"/>
  <c r="B118" i="59434"/>
  <c r="U117" i="59434"/>
  <c r="L117" i="59434"/>
  <c r="K117" i="59434"/>
  <c r="J117" i="59434"/>
  <c r="B117" i="59434"/>
  <c r="U116" i="59434"/>
  <c r="L116" i="59434"/>
  <c r="K116" i="59434"/>
  <c r="J116" i="59434"/>
  <c r="B116" i="59434"/>
  <c r="P115" i="59434"/>
  <c r="U115" i="59434"/>
  <c r="L115" i="59434"/>
  <c r="K115" i="59434"/>
  <c r="J115" i="59434"/>
  <c r="B115" i="59434"/>
  <c r="U114" i="59434"/>
  <c r="L114" i="59434"/>
  <c r="K114" i="59434"/>
  <c r="J114" i="59434"/>
  <c r="B114" i="59434"/>
  <c r="U113" i="59434"/>
  <c r="L113" i="59434"/>
  <c r="K113" i="59434"/>
  <c r="J113" i="59434"/>
  <c r="B113" i="59434"/>
  <c r="U112" i="59434"/>
  <c r="L112" i="59434"/>
  <c r="K112" i="59434"/>
  <c r="J112" i="59434"/>
  <c r="B112" i="59434"/>
  <c r="U111" i="59434"/>
  <c r="L111" i="59434"/>
  <c r="K111" i="59434"/>
  <c r="J111" i="59434"/>
  <c r="B111" i="59434"/>
  <c r="U110" i="59434"/>
  <c r="L110" i="59434"/>
  <c r="K110" i="59434"/>
  <c r="J110" i="59434"/>
  <c r="B110" i="59434"/>
  <c r="U109" i="59434"/>
  <c r="L109" i="59434"/>
  <c r="K109" i="59434"/>
  <c r="J109" i="59434"/>
  <c r="B109" i="59434"/>
  <c r="U108" i="59434"/>
  <c r="L108" i="59434"/>
  <c r="K108" i="59434"/>
  <c r="J108" i="59434"/>
  <c r="B108" i="59434"/>
  <c r="U107" i="59434"/>
  <c r="L107" i="59434"/>
  <c r="K107" i="59434"/>
  <c r="J107" i="59434"/>
  <c r="B107" i="59434"/>
  <c r="U106" i="59434"/>
  <c r="L106" i="59434"/>
  <c r="K106" i="59434"/>
  <c r="J106" i="59434"/>
  <c r="B106" i="59434"/>
  <c r="U105" i="59434"/>
  <c r="L105" i="59434"/>
  <c r="K105" i="59434"/>
  <c r="J105" i="59434"/>
  <c r="B105" i="59434"/>
  <c r="U104" i="59434"/>
  <c r="L104" i="59434"/>
  <c r="K104" i="59434"/>
  <c r="J104" i="59434"/>
  <c r="B104" i="59434"/>
  <c r="U103" i="59434"/>
  <c r="L103" i="59434"/>
  <c r="K103" i="59434"/>
  <c r="J103" i="59434"/>
  <c r="B103" i="59434"/>
  <c r="U102" i="59434"/>
  <c r="L102" i="59434"/>
  <c r="K102" i="59434"/>
  <c r="J102" i="59434"/>
  <c r="B102" i="59434"/>
  <c r="U101" i="59434"/>
  <c r="L101" i="59434"/>
  <c r="K101" i="59434"/>
  <c r="J101" i="59434"/>
  <c r="B101" i="59434"/>
  <c r="U100" i="59434"/>
  <c r="L100" i="59434"/>
  <c r="K100" i="59434"/>
  <c r="J100" i="59434"/>
  <c r="B100" i="59434"/>
  <c r="U99" i="59434"/>
  <c r="L99" i="59434"/>
  <c r="K99" i="59434"/>
  <c r="J99" i="59434"/>
  <c r="B99" i="59434"/>
  <c r="U98" i="59434"/>
  <c r="L98" i="59434"/>
  <c r="K98" i="59434"/>
  <c r="J98" i="59434"/>
  <c r="B98" i="59434"/>
  <c r="U97" i="59434"/>
  <c r="L97" i="59434"/>
  <c r="K97" i="59434"/>
  <c r="J97" i="59434"/>
  <c r="B97" i="59434"/>
  <c r="U96" i="59434"/>
  <c r="L96" i="59434"/>
  <c r="K96" i="59434"/>
  <c r="J96" i="59434"/>
  <c r="B96" i="59434"/>
  <c r="U95" i="59434"/>
  <c r="L95" i="59434"/>
  <c r="K95" i="59434"/>
  <c r="J95" i="59434"/>
  <c r="B95" i="59434"/>
  <c r="U94" i="59434"/>
  <c r="L94" i="59434"/>
  <c r="K94" i="59434"/>
  <c r="J94" i="59434"/>
  <c r="B94" i="59434"/>
  <c r="U93" i="59434"/>
  <c r="L93" i="59434"/>
  <c r="K93" i="59434"/>
  <c r="J93" i="59434"/>
  <c r="B93" i="59434"/>
  <c r="U92" i="59434"/>
  <c r="L92" i="59434"/>
  <c r="K92" i="59434"/>
  <c r="J92" i="59434"/>
  <c r="B92" i="59434"/>
  <c r="U91" i="59434"/>
  <c r="L91" i="59434"/>
  <c r="K91" i="59434"/>
  <c r="J91" i="59434"/>
  <c r="B91" i="59434"/>
  <c r="U90" i="59434"/>
  <c r="L90" i="59434"/>
  <c r="K90" i="59434"/>
  <c r="J90" i="59434"/>
  <c r="B90" i="59434"/>
  <c r="U89" i="59434"/>
  <c r="L89" i="59434"/>
  <c r="K89" i="59434"/>
  <c r="J89" i="59434"/>
  <c r="B89" i="59434"/>
  <c r="U88" i="59434"/>
  <c r="L88" i="59434"/>
  <c r="K88" i="59434"/>
  <c r="J88" i="59434"/>
  <c r="B88" i="59434"/>
  <c r="U87" i="59434"/>
  <c r="L87" i="59434"/>
  <c r="K87" i="59434"/>
  <c r="J87" i="59434"/>
  <c r="B87" i="59434"/>
  <c r="U86" i="59434"/>
  <c r="L86" i="59434"/>
  <c r="K86" i="59434"/>
  <c r="J86" i="59434"/>
  <c r="B86" i="59434"/>
  <c r="U85" i="59434"/>
  <c r="L85" i="59434"/>
  <c r="K85" i="59434"/>
  <c r="J85" i="59434"/>
  <c r="B85" i="59434"/>
  <c r="P84" i="59434"/>
  <c r="U84" i="59434"/>
  <c r="L84" i="59434"/>
  <c r="K84" i="59434"/>
  <c r="J84" i="59434"/>
  <c r="B84" i="59434"/>
  <c r="U83" i="59434"/>
  <c r="L83" i="59434"/>
  <c r="K83" i="59434"/>
  <c r="J83" i="59434"/>
  <c r="B83" i="59434"/>
  <c r="U82" i="59434"/>
  <c r="L82" i="59434"/>
  <c r="K82" i="59434"/>
  <c r="J82" i="59434"/>
  <c r="B82" i="59434"/>
  <c r="U81" i="59434"/>
  <c r="L81" i="59434"/>
  <c r="K81" i="59434"/>
  <c r="J81" i="59434"/>
  <c r="B81" i="59434"/>
  <c r="U80" i="59434"/>
  <c r="L80" i="59434"/>
  <c r="K80" i="59434"/>
  <c r="J80" i="59434"/>
  <c r="B80" i="59434"/>
  <c r="P79" i="59434"/>
  <c r="U79" i="59434"/>
  <c r="L79" i="59434"/>
  <c r="K79" i="59434"/>
  <c r="J79" i="59434"/>
  <c r="B79" i="59434"/>
  <c r="U78" i="59434"/>
  <c r="L78" i="59434"/>
  <c r="K78" i="59434"/>
  <c r="J78" i="59434"/>
  <c r="B78" i="59434"/>
  <c r="U18" i="59434"/>
  <c r="U20" i="59434"/>
  <c r="U77" i="59434"/>
  <c r="L77" i="59434"/>
  <c r="K77" i="59434"/>
  <c r="J77" i="59434"/>
  <c r="B77" i="59434"/>
  <c r="U76" i="59434"/>
  <c r="L76" i="59434"/>
  <c r="K76" i="59434"/>
  <c r="J76" i="59434"/>
  <c r="B76" i="59434"/>
  <c r="U75" i="59434"/>
  <c r="L75" i="59434"/>
  <c r="K75" i="59434"/>
  <c r="J75" i="59434"/>
  <c r="B75" i="59434"/>
  <c r="U74" i="59434"/>
  <c r="L74" i="59434"/>
  <c r="K74" i="59434"/>
  <c r="J74" i="59434"/>
  <c r="B74" i="59434"/>
  <c r="U73" i="59434"/>
  <c r="L73" i="59434"/>
  <c r="K73" i="59434"/>
  <c r="J73" i="59434"/>
  <c r="B73" i="59434"/>
  <c r="U72" i="59434"/>
  <c r="L72" i="59434"/>
  <c r="K72" i="59434"/>
  <c r="J72" i="59434"/>
  <c r="U71" i="59434"/>
  <c r="L71" i="59434"/>
  <c r="K71" i="59434"/>
  <c r="J71" i="59434"/>
  <c r="U70" i="59434"/>
  <c r="L70" i="59434"/>
  <c r="K70" i="59434"/>
  <c r="J70" i="59434"/>
  <c r="U69" i="59434"/>
  <c r="L69" i="59434"/>
  <c r="K69" i="59434"/>
  <c r="J69" i="59434"/>
  <c r="U68" i="59434"/>
  <c r="L68" i="59434"/>
  <c r="K68" i="59434"/>
  <c r="J68" i="59434"/>
  <c r="U67" i="59434"/>
  <c r="L67" i="59434"/>
  <c r="K67" i="59434"/>
  <c r="J67" i="59434"/>
  <c r="U66" i="59434"/>
  <c r="L66" i="59434"/>
  <c r="K66" i="59434"/>
  <c r="J66" i="59434"/>
  <c r="U65" i="59434"/>
  <c r="L65" i="59434"/>
  <c r="K65" i="59434"/>
  <c r="J65" i="59434"/>
  <c r="B65" i="59434"/>
  <c r="U64" i="59434"/>
  <c r="L64" i="59434"/>
  <c r="K64" i="59434"/>
  <c r="J64" i="59434"/>
  <c r="B64" i="59434"/>
  <c r="U63" i="59434"/>
  <c r="L63" i="59434"/>
  <c r="K63" i="59434"/>
  <c r="J63" i="59434"/>
  <c r="B63" i="59434"/>
  <c r="U62" i="59434"/>
  <c r="L62" i="59434"/>
  <c r="K62" i="59434"/>
  <c r="J62" i="59434"/>
  <c r="B62" i="59434"/>
  <c r="U61" i="59434"/>
  <c r="L61" i="59434"/>
  <c r="K61" i="59434"/>
  <c r="J61" i="59434"/>
  <c r="U60" i="59434"/>
  <c r="L60" i="59434"/>
  <c r="K60" i="59434"/>
  <c r="J60" i="59434"/>
  <c r="U59" i="59434"/>
  <c r="L59" i="59434"/>
  <c r="K59" i="59434"/>
  <c r="J59" i="59434"/>
  <c r="U58" i="59434"/>
  <c r="L58" i="59434"/>
  <c r="K58" i="59434"/>
  <c r="J58" i="59434"/>
  <c r="U57" i="59434"/>
  <c r="L57" i="59434"/>
  <c r="K57" i="59434"/>
  <c r="J57" i="59434"/>
  <c r="U56" i="59434"/>
  <c r="L56" i="59434"/>
  <c r="K56" i="59434"/>
  <c r="J56" i="59434"/>
  <c r="U55" i="59434"/>
  <c r="L55" i="59434"/>
  <c r="K55" i="59434"/>
  <c r="J55" i="59434"/>
  <c r="U54" i="59434"/>
  <c r="L54" i="59434"/>
  <c r="K54" i="59434"/>
  <c r="J54" i="59434"/>
  <c r="U53" i="59434"/>
  <c r="U52" i="59434"/>
  <c r="U51" i="59434"/>
  <c r="U50" i="59434"/>
  <c r="U49" i="59434"/>
  <c r="U48" i="59434"/>
  <c r="U47" i="59434"/>
  <c r="U46" i="59434"/>
  <c r="U45" i="59434"/>
  <c r="U44" i="59434"/>
  <c r="U43" i="59434"/>
  <c r="U42" i="59434"/>
  <c r="U41" i="59434"/>
  <c r="U40" i="59434"/>
  <c r="U39" i="59434"/>
  <c r="U38" i="59434"/>
  <c r="U37" i="59434"/>
  <c r="U36" i="59434"/>
  <c r="U35" i="59434"/>
  <c r="U34" i="59434"/>
  <c r="U33" i="59434"/>
  <c r="U32" i="59434"/>
  <c r="U31" i="59434"/>
  <c r="U30" i="59434"/>
  <c r="U29" i="59434"/>
  <c r="U28" i="59434"/>
  <c r="U27" i="59434"/>
  <c r="U26" i="59434"/>
  <c r="U25" i="59434"/>
  <c r="U24" i="59434"/>
  <c r="U23" i="59434"/>
  <c r="U22" i="59434"/>
  <c r="U21" i="59434"/>
  <c r="U19" i="59434"/>
  <c r="B18" i="59434"/>
  <c r="B19" i="59434" s="1"/>
  <c r="B20" i="59434" s="1"/>
  <c r="B21" i="59434" s="1"/>
  <c r="B22" i="59434" s="1"/>
  <c r="B23" i="59434" s="1"/>
  <c r="B24" i="59434" s="1"/>
  <c r="B25" i="59434" s="1"/>
  <c r="B26" i="59434" s="1"/>
  <c r="B27" i="59434" s="1"/>
  <c r="B28" i="59434" s="1"/>
  <c r="B29" i="59434" s="1"/>
  <c r="B30" i="59434" s="1"/>
  <c r="B31" i="59434" s="1"/>
  <c r="B32" i="59434" s="1"/>
  <c r="B33" i="59434" s="1"/>
  <c r="B34" i="59434" s="1"/>
  <c r="B35" i="59434" s="1"/>
  <c r="B36" i="59434" s="1"/>
  <c r="B37" i="59434" s="1"/>
  <c r="B38" i="59434" s="1"/>
  <c r="B39" i="59434" s="1"/>
  <c r="B40" i="59434" s="1"/>
  <c r="B41" i="59434" s="1"/>
  <c r="B42" i="59434" s="1"/>
  <c r="B43" i="59434" s="1"/>
  <c r="B44" i="59434" s="1"/>
  <c r="B45" i="59434" s="1"/>
  <c r="B46" i="59434" s="1"/>
  <c r="B47" i="59434" s="1"/>
  <c r="B48" i="59434" s="1"/>
  <c r="B49" i="59434" s="1"/>
  <c r="B50" i="59434" s="1"/>
  <c r="L53" i="59434"/>
  <c r="K53" i="59434"/>
  <c r="J53" i="59434"/>
  <c r="L52" i="59434"/>
  <c r="K52" i="59434"/>
  <c r="J52" i="59434"/>
  <c r="L51" i="59434"/>
  <c r="K51" i="59434"/>
  <c r="J51" i="59434"/>
  <c r="L50" i="59434"/>
  <c r="J50" i="59434"/>
  <c r="L49" i="59434"/>
  <c r="J49" i="59434"/>
  <c r="L48" i="59434"/>
  <c r="J48" i="59434"/>
  <c r="L47" i="59434"/>
  <c r="J47" i="59434"/>
  <c r="L46" i="59434"/>
  <c r="J46" i="59434"/>
  <c r="L45" i="59434"/>
  <c r="J45" i="59434"/>
  <c r="L44" i="59434"/>
  <c r="J44" i="59434"/>
  <c r="L43" i="59434"/>
  <c r="J43" i="59434"/>
  <c r="L42" i="59434"/>
  <c r="J42" i="59434"/>
  <c r="L41" i="59434"/>
  <c r="J41" i="59434"/>
  <c r="L40" i="59434"/>
  <c r="J40" i="59434"/>
  <c r="L39" i="59434"/>
  <c r="J39" i="59434"/>
  <c r="L38" i="59434"/>
  <c r="J38" i="59434"/>
  <c r="L37" i="59434"/>
  <c r="J37" i="59434"/>
  <c r="L36" i="59434"/>
  <c r="J36" i="59434"/>
  <c r="L35" i="59434"/>
  <c r="J35" i="59434"/>
  <c r="L34" i="59434"/>
  <c r="J34" i="59434"/>
  <c r="L33" i="59434"/>
  <c r="J33" i="59434"/>
  <c r="L32" i="59434"/>
  <c r="J32" i="59434"/>
  <c r="L31" i="59434"/>
  <c r="J31" i="59434"/>
  <c r="L30" i="59434"/>
  <c r="J30" i="59434"/>
  <c r="L29" i="59434"/>
  <c r="J29" i="59434"/>
  <c r="L28" i="59434"/>
  <c r="J28" i="59434"/>
  <c r="L27" i="59434"/>
  <c r="J27" i="59434"/>
  <c r="L26" i="59434"/>
  <c r="J26" i="59434"/>
  <c r="L25" i="59434"/>
  <c r="J25" i="59434"/>
  <c r="L24" i="59434"/>
  <c r="J24" i="59434"/>
  <c r="L23" i="59434"/>
  <c r="J23" i="59434"/>
  <c r="L22" i="59434"/>
  <c r="J22" i="59434"/>
  <c r="L21" i="59434"/>
  <c r="J21" i="59434"/>
  <c r="L20" i="59434"/>
  <c r="J20" i="59434"/>
  <c r="L19" i="59434"/>
  <c r="J19" i="59434"/>
  <c r="C12" i="59434"/>
  <c r="V79" i="59434" l="1"/>
  <c r="V84" i="59434"/>
  <c r="U15" i="59434"/>
  <c r="C49" i="59441"/>
  <c r="C31" i="59441"/>
  <c r="C17" i="59441"/>
  <c r="C52" i="59441"/>
  <c r="E52" i="59441" s="1"/>
  <c r="C44" i="59441"/>
  <c r="C36" i="59441"/>
  <c r="C28" i="59441"/>
  <c r="C20" i="59441"/>
  <c r="C12" i="59441"/>
  <c r="C47" i="59441"/>
  <c r="C33" i="59441"/>
  <c r="C15" i="59441"/>
  <c r="C39" i="59441"/>
  <c r="C25" i="59441"/>
  <c r="C48" i="59441"/>
  <c r="C32" i="59441"/>
  <c r="C16" i="59441"/>
  <c r="C23" i="59441"/>
  <c r="C35" i="59441"/>
  <c r="C54" i="59441"/>
  <c r="E54" i="59441" s="1"/>
  <c r="C38" i="59441"/>
  <c r="C22" i="59441"/>
  <c r="C37" i="59441"/>
  <c r="C43" i="59441"/>
  <c r="C29" i="59441"/>
  <c r="C13" i="59441"/>
  <c r="C50" i="59441"/>
  <c r="C42" i="59441"/>
  <c r="C34" i="59441"/>
  <c r="C26" i="59441"/>
  <c r="C18" i="59441"/>
  <c r="C10" i="59441"/>
  <c r="C45" i="59441"/>
  <c r="C27" i="59441"/>
  <c r="C11" i="59441"/>
  <c r="C9" i="59441"/>
  <c r="E9" i="59441" s="1"/>
  <c r="C40" i="59441"/>
  <c r="C24" i="59441"/>
  <c r="C8" i="59441"/>
  <c r="E8" i="59441" s="1"/>
  <c r="C41" i="59441"/>
  <c r="C53" i="59441"/>
  <c r="E53" i="59441" s="1"/>
  <c r="C21" i="59441"/>
  <c r="C46" i="59441"/>
  <c r="C30" i="59441"/>
  <c r="C14" i="59441"/>
  <c r="C51" i="59441"/>
  <c r="C19" i="59441"/>
  <c r="V44" i="59434"/>
  <c r="V32" i="59434"/>
  <c r="P60" i="59434"/>
  <c r="V60" i="59434" s="1"/>
  <c r="P64" i="59434"/>
  <c r="V64" i="59434" s="1"/>
  <c r="P66" i="59434"/>
  <c r="V66" i="59434" s="1"/>
  <c r="P68" i="59434"/>
  <c r="V68" i="59434" s="1"/>
  <c r="P80" i="59434"/>
  <c r="V80" i="59434" s="1"/>
  <c r="P119" i="59434"/>
  <c r="V119" i="59434" s="1"/>
  <c r="P124" i="59434"/>
  <c r="V124" i="59434" s="1"/>
  <c r="P131" i="59434"/>
  <c r="V131" i="59434" s="1"/>
  <c r="P135" i="59434"/>
  <c r="V135" i="59434" s="1"/>
  <c r="P144" i="59434"/>
  <c r="V144" i="59434" s="1"/>
  <c r="P147" i="59434"/>
  <c r="V147" i="59434" s="1"/>
  <c r="P148" i="59434"/>
  <c r="V148" i="59434" s="1"/>
  <c r="P151" i="59434"/>
  <c r="V151" i="59434" s="1"/>
  <c r="P156" i="59434"/>
  <c r="V156" i="59434" s="1"/>
  <c r="P160" i="59434"/>
  <c r="V160" i="59434" s="1"/>
  <c r="P163" i="59434"/>
  <c r="V163" i="59434" s="1"/>
  <c r="P167" i="59434"/>
  <c r="V167" i="59434" s="1"/>
  <c r="P51" i="59434"/>
  <c r="V51" i="59434" s="1"/>
  <c r="P59" i="59434"/>
  <c r="V59" i="59434" s="1"/>
  <c r="P71" i="59434"/>
  <c r="V71" i="59434" s="1"/>
  <c r="P75" i="59434"/>
  <c r="V75" i="59434" s="1"/>
  <c r="P81" i="59434"/>
  <c r="V81" i="59434" s="1"/>
  <c r="P89" i="59434"/>
  <c r="V89" i="59434" s="1"/>
  <c r="P94" i="59434"/>
  <c r="V94" i="59434" s="1"/>
  <c r="P97" i="59434"/>
  <c r="V97" i="59434" s="1"/>
  <c r="P105" i="59434"/>
  <c r="V105" i="59434" s="1"/>
  <c r="P121" i="59434"/>
  <c r="V121" i="59434" s="1"/>
  <c r="P137" i="59434"/>
  <c r="V137" i="59434" s="1"/>
  <c r="P145" i="59434"/>
  <c r="V145" i="59434" s="1"/>
  <c r="P153" i="59434"/>
  <c r="V153" i="59434" s="1"/>
  <c r="P78" i="59434"/>
  <c r="V78" i="59434" s="1"/>
  <c r="P83" i="59434"/>
  <c r="V83" i="59434" s="1"/>
  <c r="P110" i="59434"/>
  <c r="V110" i="59434" s="1"/>
  <c r="P127" i="59434"/>
  <c r="V127" i="59434" s="1"/>
  <c r="P150" i="59434"/>
  <c r="V150" i="59434" s="1"/>
  <c r="P158" i="59434"/>
  <c r="V158" i="59434" s="1"/>
  <c r="P113" i="59434"/>
  <c r="V113" i="59434" s="1"/>
  <c r="P52" i="59434"/>
  <c r="V52" i="59434" s="1"/>
  <c r="P143" i="59434"/>
  <c r="V143" i="59434" s="1"/>
  <c r="P96" i="59434"/>
  <c r="V96" i="59434" s="1"/>
  <c r="P112" i="59434"/>
  <c r="V112" i="59434" s="1"/>
  <c r="P114" i="59434"/>
  <c r="V114" i="59434" s="1"/>
  <c r="P118" i="59434"/>
  <c r="V118" i="59434" s="1"/>
  <c r="P130" i="59434"/>
  <c r="V130" i="59434" s="1"/>
  <c r="P56" i="59434"/>
  <c r="V56" i="59434" s="1"/>
  <c r="P98" i="59434"/>
  <c r="V98" i="59434" s="1"/>
  <c r="P102" i="59434"/>
  <c r="V102" i="59434" s="1"/>
  <c r="P139" i="59434"/>
  <c r="V139" i="59434" s="1"/>
  <c r="P87" i="59434"/>
  <c r="V87" i="59434" s="1"/>
  <c r="P95" i="59434"/>
  <c r="V95" i="59434" s="1"/>
  <c r="P99" i="59434"/>
  <c r="V99" i="59434" s="1"/>
  <c r="P103" i="59434"/>
  <c r="V103" i="59434" s="1"/>
  <c r="P111" i="59434"/>
  <c r="V111" i="59434" s="1"/>
  <c r="V115" i="59434"/>
  <c r="P116" i="59434"/>
  <c r="V116" i="59434" s="1"/>
  <c r="P132" i="59434"/>
  <c r="V132" i="59434" s="1"/>
  <c r="P129" i="59434"/>
  <c r="V129" i="59434" s="1"/>
  <c r="P133" i="59434"/>
  <c r="V133" i="59434" s="1"/>
  <c r="P142" i="59434"/>
  <c r="V142" i="59434" s="1"/>
  <c r="P82" i="59434"/>
  <c r="V82" i="59434" s="1"/>
  <c r="P86" i="59434"/>
  <c r="V86" i="59434" s="1"/>
  <c r="P128" i="59434"/>
  <c r="V128" i="59434" s="1"/>
  <c r="P146" i="59434"/>
  <c r="V146" i="59434" s="1"/>
  <c r="P162" i="59434"/>
  <c r="V162" i="59434" s="1"/>
  <c r="P166" i="59434"/>
  <c r="V166" i="59434" s="1"/>
  <c r="P72" i="59434"/>
  <c r="V72" i="59434" s="1"/>
  <c r="P74" i="59434"/>
  <c r="V74" i="59434" s="1"/>
  <c r="P76" i="59434"/>
  <c r="V76" i="59434" s="1"/>
  <c r="P92" i="59434"/>
  <c r="V92" i="59434" s="1"/>
  <c r="P108" i="59434"/>
  <c r="V108" i="59434" s="1"/>
  <c r="P65" i="59434"/>
  <c r="V65" i="59434" s="1"/>
  <c r="P67" i="59434"/>
  <c r="V67" i="59434" s="1"/>
  <c r="P123" i="59434"/>
  <c r="V123" i="59434" s="1"/>
  <c r="P140" i="59434"/>
  <c r="V140" i="59434" s="1"/>
  <c r="P161" i="59434"/>
  <c r="V161" i="59434" s="1"/>
  <c r="P165" i="59434"/>
  <c r="V165" i="59434" s="1"/>
  <c r="P117" i="59434"/>
  <c r="V117" i="59434" s="1"/>
  <c r="P53" i="59434"/>
  <c r="V53" i="59434" s="1"/>
  <c r="P55" i="59434"/>
  <c r="V55" i="59434" s="1"/>
  <c r="P107" i="59434"/>
  <c r="V107" i="59434" s="1"/>
  <c r="P126" i="59434"/>
  <c r="V126" i="59434" s="1"/>
  <c r="P101" i="59434"/>
  <c r="V101" i="59434" s="1"/>
  <c r="P61" i="59434"/>
  <c r="V61" i="59434" s="1"/>
  <c r="P69" i="59434"/>
  <c r="V69" i="59434" s="1"/>
  <c r="P58" i="59434"/>
  <c r="V58" i="59434" s="1"/>
  <c r="P62" i="59434"/>
  <c r="V62" i="59434" s="1"/>
  <c r="P70" i="59434"/>
  <c r="V70" i="59434" s="1"/>
  <c r="P77" i="59434"/>
  <c r="V77" i="59434" s="1"/>
  <c r="P85" i="59434"/>
  <c r="V85" i="59434" s="1"/>
  <c r="P91" i="59434"/>
  <c r="V91" i="59434" s="1"/>
  <c r="P100" i="59434"/>
  <c r="V100" i="59434" s="1"/>
  <c r="P149" i="59434"/>
  <c r="V149" i="59434" s="1"/>
  <c r="P155" i="59434"/>
  <c r="V155" i="59434" s="1"/>
  <c r="P159" i="59434"/>
  <c r="V159" i="59434" s="1"/>
  <c r="P164" i="59434"/>
  <c r="V164" i="59434" s="1"/>
  <c r="P73" i="59434"/>
  <c r="V73" i="59434" s="1"/>
  <c r="P41" i="59434"/>
  <c r="P54" i="59434"/>
  <c r="V54" i="59434" s="1"/>
  <c r="P104" i="59434"/>
  <c r="V104" i="59434" s="1"/>
  <c r="P120" i="59434"/>
  <c r="V120" i="59434" s="1"/>
  <c r="P122" i="59434"/>
  <c r="V122" i="59434" s="1"/>
  <c r="P136" i="59434"/>
  <c r="V136" i="59434" s="1"/>
  <c r="P138" i="59434"/>
  <c r="V138" i="59434" s="1"/>
  <c r="P152" i="59434"/>
  <c r="V152" i="59434" s="1"/>
  <c r="V134" i="59434"/>
  <c r="P63" i="59434"/>
  <c r="V63" i="59434" s="1"/>
  <c r="P57" i="59434"/>
  <c r="V57" i="59434" s="1"/>
  <c r="P88" i="59434"/>
  <c r="V88" i="59434" s="1"/>
  <c r="P90" i="59434"/>
  <c r="V90" i="59434" s="1"/>
  <c r="P106" i="59434"/>
  <c r="V106" i="59434" s="1"/>
  <c r="P154" i="59434"/>
  <c r="V154" i="59434" s="1"/>
  <c r="P93" i="59434"/>
  <c r="V93" i="59434" s="1"/>
  <c r="P109" i="59434"/>
  <c r="V109" i="59434" s="1"/>
  <c r="P125" i="59434"/>
  <c r="V125" i="59434" s="1"/>
  <c r="P141" i="59434"/>
  <c r="V141" i="59434" s="1"/>
  <c r="P157" i="59434"/>
  <c r="V157" i="59434" s="1"/>
  <c r="C5" i="59441" l="1"/>
  <c r="V41" i="59434"/>
  <c r="P42" i="59434"/>
  <c r="P45" i="59434"/>
  <c r="P31" i="59434"/>
  <c r="V31" i="59434" s="1"/>
  <c r="P50" i="59434"/>
  <c r="P48" i="59434"/>
  <c r="V50" i="59434" l="1"/>
  <c r="P38" i="59434"/>
  <c r="P49" i="59434"/>
  <c r="P46" i="59434"/>
  <c r="V45" i="59434"/>
  <c r="V48" i="59434"/>
  <c r="V42" i="59434"/>
  <c r="P28" i="59434" l="1"/>
  <c r="V28" i="59434" s="1"/>
  <c r="V49" i="59434"/>
  <c r="V38" i="59434"/>
  <c r="P47" i="59434"/>
  <c r="P33" i="59434"/>
  <c r="V33" i="59434" s="1"/>
  <c r="V46" i="59434"/>
  <c r="P39" i="59434" l="1"/>
  <c r="P37" i="59434"/>
  <c r="P43" i="59434"/>
  <c r="V47" i="59434"/>
  <c r="P29" i="59434" l="1"/>
  <c r="V29" i="59434" s="1"/>
  <c r="V43" i="59434"/>
  <c r="P18" i="59434"/>
  <c r="V37" i="59434"/>
  <c r="V39" i="59434"/>
  <c r="P21" i="59434"/>
  <c r="V21" i="59434" s="1"/>
  <c r="V18" i="59434" l="1"/>
  <c r="P25" i="59434"/>
  <c r="V25" i="59434" s="1"/>
  <c r="P40" i="59434"/>
  <c r="P22" i="59434" l="1"/>
  <c r="V22" i="59434" s="1"/>
  <c r="P30" i="59434"/>
  <c r="V30" i="59434" s="1"/>
  <c r="V40" i="59434"/>
  <c r="P26" i="59434" l="1"/>
  <c r="V26" i="59434" s="1"/>
  <c r="P19" i="59434" l="1"/>
  <c r="P27" i="59434"/>
  <c r="V27" i="59434" s="1"/>
  <c r="V19" i="59434" l="1"/>
  <c r="P20" i="59434"/>
  <c r="V20" i="59434" s="1"/>
  <c r="P36" i="59434"/>
  <c r="P24" i="59434" l="1"/>
  <c r="V24" i="59434" s="1"/>
  <c r="P23" i="59434"/>
  <c r="V36" i="59434"/>
  <c r="V23" i="59434" l="1"/>
  <c r="P35" i="59434"/>
  <c r="V35" i="59434" l="1"/>
  <c r="P34" i="59434"/>
  <c r="D35" i="59441" l="1"/>
  <c r="E35" i="59441" s="1"/>
  <c r="D45" i="59441"/>
  <c r="E45" i="59441" s="1"/>
  <c r="D42" i="59441"/>
  <c r="E42" i="59441" s="1"/>
  <c r="D19" i="59441"/>
  <c r="E19" i="59441" s="1"/>
  <c r="D29" i="59441"/>
  <c r="E29" i="59441" s="1"/>
  <c r="D26" i="59441"/>
  <c r="E26" i="59441" s="1"/>
  <c r="D20" i="59441"/>
  <c r="E20" i="59441" s="1"/>
  <c r="D38" i="59441"/>
  <c r="E38" i="59441" s="1"/>
  <c r="D21" i="59441"/>
  <c r="E21" i="59441" s="1"/>
  <c r="D16" i="59441"/>
  <c r="E16" i="59441" s="1"/>
  <c r="D40" i="59441"/>
  <c r="E40" i="59441" s="1"/>
  <c r="D43" i="59441"/>
  <c r="E43" i="59441" s="1"/>
  <c r="D47" i="59441"/>
  <c r="E47" i="59441" s="1"/>
  <c r="D30" i="59441"/>
  <c r="E30" i="59441" s="1"/>
  <c r="D48" i="59441"/>
  <c r="E48" i="59441" s="1"/>
  <c r="P15" i="59434"/>
  <c r="D34" i="59441"/>
  <c r="E34" i="59441" s="1"/>
  <c r="D39" i="59441"/>
  <c r="E39" i="59441" s="1"/>
  <c r="D24" i="59441"/>
  <c r="E24" i="59441" s="1"/>
  <c r="D11" i="59441"/>
  <c r="E11" i="59441" s="1"/>
  <c r="D10" i="59441"/>
  <c r="E10" i="59441" s="1"/>
  <c r="D13" i="59441"/>
  <c r="E13" i="59441" s="1"/>
  <c r="D49" i="59441"/>
  <c r="E49" i="59441" s="1"/>
  <c r="D22" i="59441"/>
  <c r="E22" i="59441" s="1"/>
  <c r="D52" i="59441"/>
  <c r="D37" i="59441"/>
  <c r="E37" i="59441" s="1"/>
  <c r="D9" i="59441"/>
  <c r="D17" i="59441"/>
  <c r="E17" i="59441" s="1"/>
  <c r="D27" i="59441"/>
  <c r="E27" i="59441" s="1"/>
  <c r="D50" i="59441"/>
  <c r="D33" i="59441"/>
  <c r="E33" i="59441" s="1"/>
  <c r="D31" i="59441"/>
  <c r="E31" i="59441" s="1"/>
  <c r="D14" i="59441"/>
  <c r="E14" i="59441" s="1"/>
  <c r="D36" i="59441"/>
  <c r="E36" i="59441" s="1"/>
  <c r="D44" i="59441"/>
  <c r="E44" i="59441" s="1"/>
  <c r="D54" i="59441"/>
  <c r="D8" i="59441"/>
  <c r="D18" i="59441"/>
  <c r="E18" i="59441" s="1"/>
  <c r="D15" i="59441"/>
  <c r="E15" i="59441" s="1"/>
  <c r="D51" i="59441"/>
  <c r="E51" i="59441" s="1"/>
  <c r="D28" i="59441"/>
  <c r="E28" i="59441" s="1"/>
  <c r="D46" i="59441"/>
  <c r="E46" i="59441" s="1"/>
  <c r="D53" i="59441"/>
  <c r="D32" i="59441"/>
  <c r="E32" i="59441" s="1"/>
  <c r="D12" i="59441"/>
  <c r="E12" i="59441" s="1"/>
  <c r="D23" i="59441"/>
  <c r="E23" i="59441" s="1"/>
  <c r="D25" i="59441"/>
  <c r="E25" i="59441" s="1"/>
  <c r="D41" i="59441"/>
  <c r="E41" i="59441" s="1"/>
  <c r="V34" i="59434"/>
  <c r="V15" i="59434" s="1"/>
  <c r="G50" i="59441" l="1"/>
  <c r="E50" i="59441"/>
  <c r="F50" i="59441"/>
  <c r="D5" i="59441"/>
  <c r="E5" i="59441" s="1"/>
  <c r="F7" i="59441" a="1"/>
  <c r="F7" i="59441" l="1"/>
  <c r="F8" i="59441" s="1"/>
  <c r="F45" i="59441"/>
  <c r="I45" i="59441" l="1"/>
  <c r="F46" i="59441"/>
  <c r="I46" i="59441" s="1"/>
  <c r="K46" i="59441" l="1"/>
  <c r="F47" i="59441"/>
  <c r="I47" i="59441" s="1"/>
  <c r="F9" i="59441"/>
  <c r="I8" i="59441" s="1"/>
  <c r="F10" i="59441" l="1"/>
  <c r="F11" i="59441" s="1"/>
  <c r="K7" i="59441"/>
  <c r="K47" i="59441"/>
  <c r="F48" i="59441"/>
  <c r="F49" i="59441" s="1"/>
  <c r="I49" i="59441" s="1"/>
  <c r="F40" i="59441" l="1"/>
  <c r="F12" i="59441"/>
  <c r="I11" i="59441" s="1"/>
  <c r="K11" i="59441" s="1"/>
  <c r="I9" i="59441"/>
  <c r="K9" i="59441" s="1"/>
  <c r="L9" i="59441" s="1"/>
  <c r="I10" i="59441"/>
  <c r="K10" i="59441" s="1"/>
  <c r="I48" i="59441"/>
  <c r="K48" i="59441" s="1"/>
  <c r="K49" i="59441"/>
  <c r="L49" i="59441" s="1"/>
  <c r="I12" i="59441" l="1"/>
  <c r="K12" i="59441" s="1"/>
  <c r="F13" i="59441"/>
  <c r="F33" i="59441"/>
  <c r="F41" i="59441"/>
  <c r="I40" i="59441"/>
  <c r="K40" i="59441" s="1"/>
  <c r="L48" i="59441"/>
  <c r="M49" i="59441" s="1"/>
  <c r="K8" i="59441"/>
  <c r="L8" i="59441" s="1"/>
  <c r="M9" i="59441" l="1"/>
  <c r="I41" i="59441"/>
  <c r="K41" i="59441" s="1"/>
  <c r="F42" i="59441"/>
  <c r="I13" i="59441"/>
  <c r="K13" i="59441" s="1"/>
  <c r="F14" i="59441"/>
  <c r="I33" i="59441"/>
  <c r="F34" i="59441"/>
  <c r="L10" i="59441"/>
  <c r="I42" i="59441" l="1"/>
  <c r="K42" i="59441" s="1"/>
  <c r="F43" i="59441"/>
  <c r="I14" i="59441"/>
  <c r="F15" i="59441"/>
  <c r="I34" i="59441"/>
  <c r="F35" i="59441"/>
  <c r="K14" i="59441"/>
  <c r="L11" i="59441"/>
  <c r="M11" i="59441" s="1"/>
  <c r="M10" i="59441"/>
  <c r="I43" i="59441" l="1"/>
  <c r="K43" i="59441" s="1"/>
  <c r="F44" i="59441"/>
  <c r="I44" i="59441" s="1"/>
  <c r="K44" i="59441" s="1"/>
  <c r="I15" i="59441"/>
  <c r="K15" i="59441" s="1"/>
  <c r="L13" i="59441" s="1"/>
  <c r="F16" i="59441"/>
  <c r="I35" i="59441"/>
  <c r="F36" i="59441"/>
  <c r="L12" i="59441"/>
  <c r="I16" i="59441" l="1"/>
  <c r="K16" i="59441" s="1"/>
  <c r="F17" i="59441"/>
  <c r="L42" i="59441"/>
  <c r="K45" i="59441"/>
  <c r="L46" i="59441" s="1"/>
  <c r="F37" i="59441"/>
  <c r="I36" i="59441"/>
  <c r="M13" i="59441"/>
  <c r="M12" i="59441"/>
  <c r="I17" i="59441" l="1"/>
  <c r="K17" i="59441" s="1"/>
  <c r="F18" i="59441"/>
  <c r="L14" i="59441"/>
  <c r="M14" i="59441" s="1"/>
  <c r="L45" i="59441"/>
  <c r="M46" i="59441" s="1"/>
  <c r="L47" i="59441"/>
  <c r="L44" i="59441"/>
  <c r="L43" i="59441"/>
  <c r="M43" i="59441" s="1"/>
  <c r="F38" i="59441"/>
  <c r="I37" i="59441"/>
  <c r="K37" i="59441" s="1"/>
  <c r="I18" i="59441" l="1"/>
  <c r="K18" i="59441" s="1"/>
  <c r="F19" i="59441"/>
  <c r="L15" i="59441"/>
  <c r="M15" i="59441" s="1"/>
  <c r="M45" i="59441"/>
  <c r="M44" i="59441"/>
  <c r="I38" i="59441"/>
  <c r="K38" i="59441" s="1"/>
  <c r="F39" i="59441"/>
  <c r="I39" i="59441" s="1"/>
  <c r="K39" i="59441" s="1"/>
  <c r="L41" i="59441" s="1"/>
  <c r="M42" i="59441" s="1"/>
  <c r="M47" i="59441"/>
  <c r="M48" i="59441"/>
  <c r="I19" i="59441" l="1"/>
  <c r="K19" i="59441" s="1"/>
  <c r="F20" i="59441"/>
  <c r="L40" i="59441"/>
  <c r="M41" i="59441" s="1"/>
  <c r="L16" i="59441"/>
  <c r="M16" i="59441" s="1"/>
  <c r="L39" i="59441"/>
  <c r="F21" i="59441" l="1"/>
  <c r="I20" i="59441"/>
  <c r="M40" i="59441"/>
  <c r="K20" i="59441"/>
  <c r="L17" i="59441"/>
  <c r="F22" i="59441" l="1"/>
  <c r="I21" i="59441"/>
  <c r="K21" i="59441"/>
  <c r="L19" i="59441" s="1"/>
  <c r="L18" i="59441"/>
  <c r="M17" i="59441"/>
  <c r="F23" i="59441" l="1"/>
  <c r="I22" i="59441"/>
  <c r="M19" i="59441"/>
  <c r="M18" i="59441"/>
  <c r="K22" i="59441"/>
  <c r="F24" i="59441" l="1"/>
  <c r="I23" i="59441"/>
  <c r="K23" i="59441" s="1"/>
  <c r="L20" i="59441"/>
  <c r="M20" i="59441" s="1"/>
  <c r="L21" i="59441" l="1"/>
  <c r="M21" i="59441" s="1"/>
  <c r="F25" i="59441"/>
  <c r="I24" i="59441"/>
  <c r="K24" i="59441" s="1"/>
  <c r="L22" i="59441" l="1"/>
  <c r="M22" i="59441" s="1"/>
  <c r="F26" i="59441"/>
  <c r="I25" i="59441"/>
  <c r="K25" i="59441" s="1"/>
  <c r="L23" i="59441" s="1"/>
  <c r="M23" i="59441" l="1"/>
  <c r="I26" i="59441"/>
  <c r="K26" i="59441" s="1"/>
  <c r="L24" i="59441" s="1"/>
  <c r="M24" i="59441" s="1"/>
  <c r="F27" i="59441"/>
  <c r="I27" i="59441" l="1"/>
  <c r="K27" i="59441" s="1"/>
  <c r="F28" i="59441"/>
  <c r="I28" i="59441" l="1"/>
  <c r="K28" i="59441" s="1"/>
  <c r="L26" i="59441" s="1"/>
  <c r="F29" i="59441"/>
  <c r="L25" i="59441"/>
  <c r="M25" i="59441" s="1"/>
  <c r="M26" i="59441" l="1"/>
  <c r="F30" i="59441"/>
  <c r="I29" i="59441"/>
  <c r="K29" i="59441" s="1"/>
  <c r="I30" i="59441" l="1"/>
  <c r="K30" i="59441" s="1"/>
  <c r="F31" i="59441"/>
  <c r="L27" i="59441"/>
  <c r="M27" i="59441" s="1"/>
  <c r="I31" i="59441" l="1"/>
  <c r="F32" i="59441"/>
  <c r="I32" i="59441" s="1"/>
  <c r="L28" i="59441"/>
  <c r="M28" i="59441" s="1"/>
  <c r="K31" i="59441"/>
  <c r="K32" i="59441" l="1"/>
  <c r="L30" i="59441" s="1"/>
  <c r="K33" i="59441"/>
  <c r="L29" i="59441"/>
  <c r="M29" i="59441" s="1"/>
  <c r="K34" i="59441" l="1"/>
  <c r="L32" i="59441" s="1"/>
  <c r="L31" i="59441"/>
  <c r="M31" i="59441" s="1"/>
  <c r="M30" i="59441"/>
  <c r="K35" i="59441" l="1"/>
  <c r="M32" i="59441"/>
  <c r="K36" i="59441" l="1"/>
  <c r="L38" i="59441" s="1"/>
  <c r="M39" i="59441" s="1"/>
  <c r="L33" i="59441"/>
  <c r="M33" i="59441" s="1"/>
  <c r="L36" i="59441"/>
  <c r="L34" i="59441" l="1"/>
  <c r="L37" i="59441"/>
  <c r="M38" i="59441" s="1"/>
  <c r="L35" i="59441"/>
  <c r="M35" i="59441" s="1"/>
  <c r="M34" i="59441"/>
  <c r="M36" i="59441" l="1"/>
  <c r="M37" i="59441"/>
</calcChain>
</file>

<file path=xl/sharedStrings.xml><?xml version="1.0" encoding="utf-8"?>
<sst xmlns="http://schemas.openxmlformats.org/spreadsheetml/2006/main" count="264" uniqueCount="135">
  <si>
    <t>氏　　名</t>
    <rPh sb="0" eb="1">
      <t>シ</t>
    </rPh>
    <rPh sb="3" eb="4">
      <t>メイ</t>
    </rPh>
    <phoneticPr fontId="8"/>
  </si>
  <si>
    <t>生年月日</t>
    <rPh sb="0" eb="2">
      <t>セイネン</t>
    </rPh>
    <rPh sb="2" eb="4">
      <t>ガッピ</t>
    </rPh>
    <phoneticPr fontId="8"/>
  </si>
  <si>
    <t>入社年月日</t>
    <rPh sb="0" eb="2">
      <t>ニュウシャ</t>
    </rPh>
    <rPh sb="2" eb="5">
      <t>ネンガッピ</t>
    </rPh>
    <phoneticPr fontId="8"/>
  </si>
  <si>
    <t>基　本　給</t>
    <rPh sb="0" eb="1">
      <t>モト</t>
    </rPh>
    <rPh sb="2" eb="3">
      <t>ホン</t>
    </rPh>
    <rPh sb="4" eb="5">
      <t>キュウ</t>
    </rPh>
    <phoneticPr fontId="8"/>
  </si>
  <si>
    <t>手　　　当</t>
    <rPh sb="0" eb="1">
      <t>テ</t>
    </rPh>
    <rPh sb="4" eb="5">
      <t>トウ</t>
    </rPh>
    <phoneticPr fontId="8"/>
  </si>
  <si>
    <t>年齢給</t>
    <rPh sb="0" eb="3">
      <t>ネンレイキュウ</t>
    </rPh>
    <phoneticPr fontId="8"/>
  </si>
  <si>
    <t>役職手当</t>
    <rPh sb="0" eb="2">
      <t>ヤクショク</t>
    </rPh>
    <rPh sb="2" eb="4">
      <t>テアテ</t>
    </rPh>
    <phoneticPr fontId="8"/>
  </si>
  <si>
    <t>家族手当</t>
    <rPh sb="0" eb="2">
      <t>カゾク</t>
    </rPh>
    <rPh sb="2" eb="4">
      <t>テアテ</t>
    </rPh>
    <phoneticPr fontId="8"/>
  </si>
  <si>
    <t>年齢</t>
    <rPh sb="0" eb="2">
      <t>ネンレイ</t>
    </rPh>
    <phoneticPr fontId="9"/>
  </si>
  <si>
    <t>年齢</t>
    <rPh sb="0" eb="2">
      <t>ネンレイ</t>
    </rPh>
    <phoneticPr fontId="8"/>
  </si>
  <si>
    <t>勤続</t>
    <rPh sb="0" eb="2">
      <t>キンゾク</t>
    </rPh>
    <phoneticPr fontId="8"/>
  </si>
  <si>
    <t>AA</t>
  </si>
  <si>
    <t>AB</t>
  </si>
  <si>
    <t>AC</t>
  </si>
  <si>
    <t>AD</t>
  </si>
  <si>
    <t>AE</t>
  </si>
  <si>
    <t>AF</t>
  </si>
  <si>
    <t>AG</t>
  </si>
  <si>
    <t>AH</t>
  </si>
  <si>
    <t>AI</t>
  </si>
  <si>
    <t>AJ</t>
  </si>
  <si>
    <t>AK</t>
  </si>
  <si>
    <t>AL</t>
  </si>
  <si>
    <t>AM</t>
  </si>
  <si>
    <t>AN</t>
  </si>
  <si>
    <t>AO</t>
  </si>
  <si>
    <t>号数</t>
    <rPh sb="0" eb="2">
      <t>ゴウスウ</t>
    </rPh>
    <phoneticPr fontId="8"/>
  </si>
  <si>
    <t>賃金合計</t>
    <rPh sb="0" eb="2">
      <t>チンギン</t>
    </rPh>
    <rPh sb="2" eb="4">
      <t>ゴウケイ</t>
    </rPh>
    <phoneticPr fontId="8"/>
  </si>
  <si>
    <t>役職</t>
    <rPh sb="0" eb="1">
      <t>エキ</t>
    </rPh>
    <rPh sb="1" eb="2">
      <t>ショク</t>
    </rPh>
    <phoneticPr fontId="8"/>
  </si>
  <si>
    <t>年</t>
    <rPh sb="0" eb="1">
      <t>ネン</t>
    </rPh>
    <phoneticPr fontId="8"/>
  </si>
  <si>
    <t>月</t>
    <rPh sb="0" eb="1">
      <t>ツキ</t>
    </rPh>
    <phoneticPr fontId="8"/>
  </si>
  <si>
    <t>作成日</t>
  </si>
  <si>
    <t>AP</t>
  </si>
  <si>
    <t>AQ</t>
  </si>
  <si>
    <t>AR</t>
  </si>
  <si>
    <t>AS</t>
  </si>
  <si>
    <t>AT</t>
  </si>
  <si>
    <t>AU</t>
  </si>
  <si>
    <t>AV</t>
  </si>
  <si>
    <t>AW</t>
  </si>
  <si>
    <t>AX</t>
  </si>
  <si>
    <t>AY</t>
  </si>
  <si>
    <t>AZ</t>
  </si>
  <si>
    <t>BA</t>
  </si>
  <si>
    <t>BB</t>
  </si>
  <si>
    <t>BC</t>
  </si>
  <si>
    <t>BD</t>
  </si>
  <si>
    <t>DE</t>
  </si>
  <si>
    <t>BF</t>
  </si>
  <si>
    <t>算定基準日▼</t>
    <phoneticPr fontId="8"/>
  </si>
  <si>
    <t>基本給計</t>
    <rPh sb="0" eb="3">
      <t>キホンキュウ</t>
    </rPh>
    <rPh sb="3" eb="4">
      <t>ケイ</t>
    </rPh>
    <phoneticPr fontId="8"/>
  </si>
  <si>
    <t>手当計</t>
    <rPh sb="0" eb="2">
      <t>テアテ</t>
    </rPh>
    <rPh sb="2" eb="3">
      <t>ケイ</t>
    </rPh>
    <phoneticPr fontId="8"/>
  </si>
  <si>
    <t>データ入力ゾーン</t>
    <rPh sb="3" eb="5">
      <t>ニュウリョク</t>
    </rPh>
    <phoneticPr fontId="8"/>
  </si>
  <si>
    <t>横井人事労務サポート事務所</t>
    <rPh sb="0" eb="2">
      <t>ヨコイ</t>
    </rPh>
    <rPh sb="2" eb="4">
      <t>ジンジ</t>
    </rPh>
    <rPh sb="4" eb="6">
      <t>ロウム</t>
    </rPh>
    <rPh sb="10" eb="13">
      <t>ジムショ</t>
    </rPh>
    <phoneticPr fontId="8"/>
  </si>
  <si>
    <t>　　横　井　明　徳</t>
    <rPh sb="2" eb="3">
      <t>ヨコ</t>
    </rPh>
    <rPh sb="4" eb="5">
      <t>セイ</t>
    </rPh>
    <rPh sb="6" eb="7">
      <t>メイ</t>
    </rPh>
    <rPh sb="8" eb="9">
      <t>トク</t>
    </rPh>
    <phoneticPr fontId="8"/>
  </si>
  <si>
    <t>１．免責について</t>
    <rPh sb="2" eb="4">
      <t>メンセキ</t>
    </rPh>
    <phoneticPr fontId="8"/>
  </si>
  <si>
    <t>五項平均</t>
    <rPh sb="0" eb="2">
      <t>ゴコウ</t>
    </rPh>
    <rPh sb="2" eb="4">
      <t>ヘイキン</t>
    </rPh>
    <phoneticPr fontId="8"/>
  </si>
  <si>
    <t>～</t>
    <phoneticPr fontId="8"/>
  </si>
  <si>
    <t>１歳ずつ計算する。
該当者がいないときは比例補間する。</t>
    <rPh sb="1" eb="2">
      <t>サイ</t>
    </rPh>
    <rPh sb="4" eb="6">
      <t>ケイサン</t>
    </rPh>
    <rPh sb="10" eb="13">
      <t>ガイトウシャ</t>
    </rPh>
    <rPh sb="20" eb="22">
      <t>ヒレイ</t>
    </rPh>
    <rPh sb="22" eb="24">
      <t>ホカン</t>
    </rPh>
    <phoneticPr fontId="8"/>
  </si>
  <si>
    <t>青字＝入力セル</t>
    <rPh sb="0" eb="1">
      <t>アオ</t>
    </rPh>
    <rPh sb="1" eb="2">
      <t>ジ</t>
    </rPh>
    <rPh sb="3" eb="5">
      <t>ニュウリョク</t>
    </rPh>
    <phoneticPr fontId="8"/>
  </si>
  <si>
    <t>黒字＝自動計算セル</t>
    <rPh sb="0" eb="2">
      <t>クロジ</t>
    </rPh>
    <rPh sb="3" eb="5">
      <t>ジドウ</t>
    </rPh>
    <rPh sb="5" eb="7">
      <t>ケイサン</t>
    </rPh>
    <phoneticPr fontId="8"/>
  </si>
  <si>
    <t>BG</t>
    <phoneticPr fontId="8"/>
  </si>
  <si>
    <t>当方は一切の補償はいたしません。</t>
    <rPh sb="0" eb="2">
      <t>トウホウ</t>
    </rPh>
    <rPh sb="3" eb="5">
      <t>イッサイ</t>
    </rPh>
    <rPh sb="6" eb="8">
      <t>ホショウ</t>
    </rPh>
    <phoneticPr fontId="8"/>
  </si>
  <si>
    <t>このソフトウェアは次のことを確認の上、自己責任でお使い下さい！</t>
    <rPh sb="9" eb="10">
      <t>ツギ</t>
    </rPh>
    <rPh sb="14" eb="16">
      <t>カクニン</t>
    </rPh>
    <rPh sb="17" eb="18">
      <t>ウエ</t>
    </rPh>
    <rPh sb="19" eb="21">
      <t>ジコ</t>
    </rPh>
    <rPh sb="21" eb="23">
      <t>セキニン</t>
    </rPh>
    <rPh sb="25" eb="26">
      <t>ツカ</t>
    </rPh>
    <rPh sb="27" eb="28">
      <t>クダ</t>
    </rPh>
    <phoneticPr fontId="8"/>
  </si>
  <si>
    <t>　あなたがこのソフトウェアをご利用になることで生じたいかなる損害に対しても、</t>
    <rPh sb="23" eb="24">
      <t>ショウ</t>
    </rPh>
    <rPh sb="30" eb="32">
      <t>ソンガイ</t>
    </rPh>
    <rPh sb="33" eb="34">
      <t>タイ</t>
    </rPh>
    <phoneticPr fontId="8"/>
  </si>
  <si>
    <t>　このことを了解の上、利用者の責任でご使用下さい。</t>
    <rPh sb="6" eb="8">
      <t>リョウカイ</t>
    </rPh>
    <rPh sb="9" eb="10">
      <t>ウエ</t>
    </rPh>
    <rPh sb="11" eb="14">
      <t>リヨウシャ</t>
    </rPh>
    <rPh sb="15" eb="17">
      <t>セキニン</t>
    </rPh>
    <rPh sb="19" eb="21">
      <t>シヨウ</t>
    </rPh>
    <rPh sb="21" eb="22">
      <t>クダ</t>
    </rPh>
    <phoneticPr fontId="8"/>
  </si>
  <si>
    <t>ご使用下さい。</t>
    <rPh sb="1" eb="3">
      <t>シヨウ</t>
    </rPh>
    <rPh sb="3" eb="4">
      <t>クダ</t>
    </rPh>
    <phoneticPr fontId="8"/>
  </si>
  <si>
    <t>　このソフトウェアはクライアントのニーズに合わせて自由に設計変更して</t>
    <rPh sb="21" eb="22">
      <t>ア</t>
    </rPh>
    <rPh sb="25" eb="27">
      <t>ジユウ</t>
    </rPh>
    <rPh sb="28" eb="30">
      <t>セッケイ</t>
    </rPh>
    <rPh sb="30" eb="32">
      <t>ヘンコウ</t>
    </rPh>
    <phoneticPr fontId="8"/>
  </si>
  <si>
    <t>　このソフトウェアを複製して第三者に配布することは禁止いたします。</t>
    <rPh sb="10" eb="12">
      <t>フクセイ</t>
    </rPh>
    <rPh sb="14" eb="17">
      <t>ダイサンシャ</t>
    </rPh>
    <rPh sb="18" eb="20">
      <t>ハイフ</t>
    </rPh>
    <rPh sb="25" eb="27">
      <t>キンシ</t>
    </rPh>
    <phoneticPr fontId="8"/>
  </si>
  <si>
    <t>２．解析・改造について</t>
    <rPh sb="2" eb="4">
      <t>カイセキ</t>
    </rPh>
    <rPh sb="5" eb="7">
      <t>カイゾウ</t>
    </rPh>
    <phoneticPr fontId="8"/>
  </si>
  <si>
    <t>３．第三者への配布禁止</t>
    <rPh sb="2" eb="5">
      <t>ダイサンシャ</t>
    </rPh>
    <rPh sb="7" eb="9">
      <t>ハイフ</t>
    </rPh>
    <rPh sb="9" eb="11">
      <t>キンシ</t>
    </rPh>
    <phoneticPr fontId="8"/>
  </si>
  <si>
    <t>　社員データをコピー・貼付・手入力</t>
    <rPh sb="1" eb="3">
      <t>シャイン</t>
    </rPh>
    <rPh sb="11" eb="13">
      <t>ハリツケ</t>
    </rPh>
    <rPh sb="14" eb="15">
      <t>テ</t>
    </rPh>
    <rPh sb="15" eb="17">
      <t>ニュウリョク</t>
    </rPh>
    <phoneticPr fontId="8"/>
  </si>
  <si>
    <t>４．標準生計費のデータシート</t>
    <rPh sb="2" eb="4">
      <t>ヒョウジュン</t>
    </rPh>
    <rPh sb="4" eb="7">
      <t>セイケイヒ</t>
    </rPh>
    <phoneticPr fontId="8"/>
  </si>
  <si>
    <t>　パスワードをご購入頂いた利用者の方も同様ですのでご注意下さい。</t>
    <rPh sb="8" eb="10">
      <t>コウニュウ</t>
    </rPh>
    <rPh sb="10" eb="11">
      <t>イタダ</t>
    </rPh>
    <rPh sb="13" eb="16">
      <t>リヨウシャ</t>
    </rPh>
    <rPh sb="17" eb="18">
      <t>カタ</t>
    </rPh>
    <rPh sb="19" eb="21">
      <t>ドウヨウ</t>
    </rPh>
    <rPh sb="26" eb="28">
      <t>チュウイ</t>
    </rPh>
    <rPh sb="28" eb="29">
      <t>クダ</t>
    </rPh>
    <phoneticPr fontId="8"/>
  </si>
  <si>
    <t>「賃金決定のための物価と生計費資料」（労務行政研究所発行）より作成。</t>
    <rPh sb="1" eb="3">
      <t>チンギン</t>
    </rPh>
    <rPh sb="3" eb="5">
      <t>ケッテイ</t>
    </rPh>
    <rPh sb="9" eb="11">
      <t>ブッカ</t>
    </rPh>
    <rPh sb="12" eb="15">
      <t>セイケイヒ</t>
    </rPh>
    <rPh sb="15" eb="17">
      <t>シリョウ</t>
    </rPh>
    <rPh sb="19" eb="21">
      <t>ロウム</t>
    </rPh>
    <rPh sb="21" eb="23">
      <t>ギョウセイ</t>
    </rPh>
    <rPh sb="23" eb="26">
      <t>ケンキュウショ</t>
    </rPh>
    <rPh sb="26" eb="28">
      <t>ハッコウ</t>
    </rPh>
    <rPh sb="31" eb="33">
      <t>サクセイ</t>
    </rPh>
    <phoneticPr fontId="8"/>
  </si>
  <si>
    <t>負担比修正前の数字です。</t>
    <rPh sb="0" eb="2">
      <t>フタン</t>
    </rPh>
    <rPh sb="2" eb="3">
      <t>ヒ</t>
    </rPh>
    <rPh sb="3" eb="5">
      <t>シュウセイ</t>
    </rPh>
    <rPh sb="5" eb="6">
      <t>マエ</t>
    </rPh>
    <rPh sb="7" eb="9">
      <t>スウジ</t>
    </rPh>
    <phoneticPr fontId="8"/>
  </si>
  <si>
    <t>賃金分析ソフト</t>
    <rPh sb="0" eb="2">
      <t>チンギン</t>
    </rPh>
    <rPh sb="2" eb="4">
      <t>ブンセキ</t>
    </rPh>
    <phoneticPr fontId="8"/>
  </si>
  <si>
    <t>No.</t>
    <phoneticPr fontId="8"/>
  </si>
  <si>
    <t>　</t>
    <phoneticPr fontId="8"/>
  </si>
  <si>
    <t>　</t>
    <phoneticPr fontId="8"/>
  </si>
  <si>
    <t>年齢別標準生計費（全国平均）</t>
    <rPh sb="0" eb="3">
      <t>ネンレイベツ</t>
    </rPh>
    <rPh sb="3" eb="5">
      <t>ヒョウジュン</t>
    </rPh>
    <rPh sb="5" eb="8">
      <t>セイケイヒ</t>
    </rPh>
    <rPh sb="9" eb="11">
      <t>ゼンコク</t>
    </rPh>
    <rPh sb="11" eb="13">
      <t>ヘイキン</t>
    </rPh>
    <phoneticPr fontId="18"/>
  </si>
  <si>
    <t>年齢別在籍者数</t>
    <rPh sb="0" eb="2">
      <t>ネンレイ</t>
    </rPh>
    <rPh sb="2" eb="3">
      <t>ベツ</t>
    </rPh>
    <rPh sb="3" eb="5">
      <t>ザイセキ</t>
    </rPh>
    <rPh sb="5" eb="6">
      <t>シャ</t>
    </rPh>
    <rPh sb="6" eb="7">
      <t>スウ</t>
    </rPh>
    <phoneticPr fontId="8"/>
  </si>
  <si>
    <t/>
  </si>
  <si>
    <t>本人給</t>
    <rPh sb="0" eb="2">
      <t>ホンニン</t>
    </rPh>
    <rPh sb="2" eb="3">
      <t>キュウ</t>
    </rPh>
    <phoneticPr fontId="8"/>
  </si>
  <si>
    <t>等級</t>
    <rPh sb="0" eb="2">
      <t>トウキュウ</t>
    </rPh>
    <phoneticPr fontId="8"/>
  </si>
  <si>
    <t>在籍者数</t>
    <rPh sb="0" eb="3">
      <t>ザイセキシャ</t>
    </rPh>
    <rPh sb="3" eb="4">
      <t>スウ</t>
    </rPh>
    <phoneticPr fontId="8"/>
  </si>
  <si>
    <t>基本給総額</t>
    <rPh sb="0" eb="3">
      <t>キホンキュウ</t>
    </rPh>
    <rPh sb="3" eb="5">
      <t>ソウガク</t>
    </rPh>
    <phoneticPr fontId="8"/>
  </si>
  <si>
    <t>基本給平均額</t>
    <rPh sb="0" eb="3">
      <t>キホンキュウ</t>
    </rPh>
    <rPh sb="3" eb="5">
      <t>ヘイキン</t>
    </rPh>
    <rPh sb="5" eb="6">
      <t>ガク</t>
    </rPh>
    <phoneticPr fontId="8"/>
  </si>
  <si>
    <t>年齢別基本給計</t>
    <rPh sb="0" eb="2">
      <t>ネンレイ</t>
    </rPh>
    <rPh sb="2" eb="3">
      <t>ベツ</t>
    </rPh>
    <rPh sb="3" eb="6">
      <t>キホンキュウ</t>
    </rPh>
    <rPh sb="6" eb="7">
      <t>ケイ</t>
    </rPh>
    <phoneticPr fontId="9"/>
  </si>
  <si>
    <t>五項平均基本給</t>
    <rPh sb="0" eb="2">
      <t>ゴコウ</t>
    </rPh>
    <rPh sb="2" eb="4">
      <t>ヘイキン</t>
    </rPh>
    <rPh sb="4" eb="7">
      <t>キホンキュウ</t>
    </rPh>
    <phoneticPr fontId="9"/>
  </si>
  <si>
    <t>年齢別
比例補間基本給</t>
    <rPh sb="0" eb="2">
      <t>ネンレイ</t>
    </rPh>
    <rPh sb="2" eb="3">
      <t>ベツ</t>
    </rPh>
    <rPh sb="4" eb="6">
      <t>ヒレイ</t>
    </rPh>
    <rPh sb="6" eb="8">
      <t>ホカン</t>
    </rPh>
    <rPh sb="8" eb="11">
      <t>キホンキュウ</t>
    </rPh>
    <phoneticPr fontId="8"/>
  </si>
  <si>
    <t>【五項平均算出の考え方】</t>
    <rPh sb="1" eb="3">
      <t>ゴコウ</t>
    </rPh>
    <rPh sb="3" eb="5">
      <t>ヘイキン</t>
    </rPh>
    <rPh sb="5" eb="7">
      <t>サンシュツ</t>
    </rPh>
    <rPh sb="8" eb="9">
      <t>カンガ</t>
    </rPh>
    <rPh sb="10" eb="11">
      <t>カタ</t>
    </rPh>
    <phoneticPr fontId="8"/>
  </si>
  <si>
    <t>左列と同額</t>
    <rPh sb="0" eb="1">
      <t>ヒダリ</t>
    </rPh>
    <rPh sb="1" eb="2">
      <t>レツ</t>
    </rPh>
    <rPh sb="3" eb="5">
      <t>ドウガク</t>
    </rPh>
    <phoneticPr fontId="8"/>
  </si>
  <si>
    <t>賃金合計</t>
    <rPh sb="0" eb="2">
      <t>チンギン</t>
    </rPh>
    <rPh sb="2" eb="4">
      <t>ゴウケイ</t>
    </rPh>
    <phoneticPr fontId="8"/>
  </si>
  <si>
    <t>手当合計</t>
    <rPh sb="0" eb="2">
      <t>テアテ</t>
    </rPh>
    <rPh sb="2" eb="4">
      <t>ゴウケイ</t>
    </rPh>
    <phoneticPr fontId="8"/>
  </si>
  <si>
    <t>基本給合計</t>
    <rPh sb="0" eb="3">
      <t>キホンキュウ</t>
    </rPh>
    <rPh sb="3" eb="5">
      <t>ゴウケイ</t>
    </rPh>
    <phoneticPr fontId="8"/>
  </si>
  <si>
    <t>本人給合計</t>
    <rPh sb="0" eb="2">
      <t>ホンニン</t>
    </rPh>
    <rPh sb="2" eb="3">
      <t>キュウ</t>
    </rPh>
    <rPh sb="3" eb="5">
      <t>ゴウケイ</t>
    </rPh>
    <phoneticPr fontId="8"/>
  </si>
  <si>
    <t>　給与データをコピー・貼付・手入力</t>
    <rPh sb="1" eb="3">
      <t>キュウヨ</t>
    </rPh>
    <rPh sb="11" eb="13">
      <t>ハリツケ</t>
    </rPh>
    <rPh sb="14" eb="15">
      <t>テ</t>
    </rPh>
    <rPh sb="15" eb="17">
      <t>ニュウリョク</t>
    </rPh>
    <phoneticPr fontId="8"/>
  </si>
  <si>
    <t>社員の基本データを書式に合わせて入力して、準備します。</t>
    <rPh sb="0" eb="2">
      <t>シャイン</t>
    </rPh>
    <rPh sb="3" eb="5">
      <t>キホン</t>
    </rPh>
    <rPh sb="9" eb="11">
      <t>ショシキ</t>
    </rPh>
    <rPh sb="12" eb="13">
      <t>ア</t>
    </rPh>
    <rPh sb="16" eb="18">
      <t>ニュウリョク</t>
    </rPh>
    <rPh sb="21" eb="23">
      <t>ジュンビ</t>
    </rPh>
    <phoneticPr fontId="8"/>
  </si>
  <si>
    <t>在籍者の賃金から、五項移行平均法により自社の基本給カーブを作成してます。</t>
    <rPh sb="0" eb="3">
      <t>ザイセキシャ</t>
    </rPh>
    <rPh sb="4" eb="6">
      <t>チンギン</t>
    </rPh>
    <rPh sb="9" eb="11">
      <t>ゴコウ</t>
    </rPh>
    <rPh sb="11" eb="13">
      <t>イコウ</t>
    </rPh>
    <rPh sb="13" eb="15">
      <t>ヘイキン</t>
    </rPh>
    <rPh sb="15" eb="16">
      <t>ホウ</t>
    </rPh>
    <rPh sb="19" eb="21">
      <t>ジシャ</t>
    </rPh>
    <rPh sb="22" eb="25">
      <t>キホンキュウ</t>
    </rPh>
    <rPh sb="29" eb="31">
      <t>サクセイ</t>
    </rPh>
    <phoneticPr fontId="8"/>
  </si>
  <si>
    <t>社員基本データ入力シート</t>
    <rPh sb="0" eb="2">
      <t>シャイン</t>
    </rPh>
    <rPh sb="2" eb="4">
      <t>キホン</t>
    </rPh>
    <rPh sb="7" eb="9">
      <t>ニュウリョク</t>
    </rPh>
    <phoneticPr fontId="8"/>
  </si>
  <si>
    <t>２．基本給グラフシート</t>
    <rPh sb="2" eb="5">
      <t>キホンキュウ</t>
    </rPh>
    <phoneticPr fontId="8"/>
  </si>
  <si>
    <t>３．社員データシート</t>
    <rPh sb="2" eb="4">
      <t>シャイン</t>
    </rPh>
    <phoneticPr fontId="8"/>
  </si>
  <si>
    <t>基本給カーブと標準生計費（負担費修正前）カーブの比較グラフです。</t>
    <rPh sb="0" eb="3">
      <t>キホンキュウ</t>
    </rPh>
    <rPh sb="7" eb="9">
      <t>ヒョウジュン</t>
    </rPh>
    <rPh sb="9" eb="12">
      <t>セイケイヒ</t>
    </rPh>
    <rPh sb="13" eb="15">
      <t>フタン</t>
    </rPh>
    <rPh sb="15" eb="16">
      <t>ヒ</t>
    </rPh>
    <rPh sb="16" eb="18">
      <t>シュウセイ</t>
    </rPh>
    <rPh sb="18" eb="19">
      <t>マエ</t>
    </rPh>
    <rPh sb="24" eb="26">
      <t>ヒカク</t>
    </rPh>
    <phoneticPr fontId="8"/>
  </si>
  <si>
    <t>５．使用上の注意</t>
    <rPh sb="2" eb="5">
      <t>シヨウジョウ</t>
    </rPh>
    <rPh sb="6" eb="8">
      <t>チュウイ</t>
    </rPh>
    <phoneticPr fontId="8"/>
  </si>
  <si>
    <t>必ずお読み下さい。</t>
    <rPh sb="0" eb="1">
      <t>カナラ</t>
    </rPh>
    <rPh sb="3" eb="4">
      <t>ヨ</t>
    </rPh>
    <rPh sb="5" eb="6">
      <t>クダ</t>
    </rPh>
    <phoneticPr fontId="8"/>
  </si>
  <si>
    <t>１．５項移行平均基本給算出シート</t>
    <rPh sb="3" eb="4">
      <t>コウ</t>
    </rPh>
    <rPh sb="4" eb="6">
      <t>イコウ</t>
    </rPh>
    <rPh sb="6" eb="8">
      <t>ヘイキン</t>
    </rPh>
    <rPh sb="8" eb="11">
      <t>キホンキュウ</t>
    </rPh>
    <rPh sb="11" eb="13">
      <t>サンシュツ</t>
    </rPh>
    <phoneticPr fontId="8"/>
  </si>
  <si>
    <t>５項移行平均基本給算出シート</t>
    <rPh sb="1" eb="2">
      <t>コウ</t>
    </rPh>
    <rPh sb="2" eb="4">
      <t>イコウ</t>
    </rPh>
    <rPh sb="4" eb="6">
      <t>ヘイキン</t>
    </rPh>
    <rPh sb="6" eb="9">
      <t>キホンキュウ</t>
    </rPh>
    <rPh sb="9" eb="11">
      <t>サンシュツ</t>
    </rPh>
    <phoneticPr fontId="8"/>
  </si>
  <si>
    <t>賃金カーブはどうなっているのか？　賃金水準を知りたい！</t>
    <rPh sb="0" eb="2">
      <t>チンギン</t>
    </rPh>
    <rPh sb="17" eb="19">
      <t>チンギン</t>
    </rPh>
    <rPh sb="19" eb="21">
      <t>スイジュン</t>
    </rPh>
    <rPh sb="22" eb="23">
      <t>シ</t>
    </rPh>
    <phoneticPr fontId="8"/>
  </si>
  <si>
    <t>基本給カーブを５項移行平均法で算出します。</t>
    <rPh sb="0" eb="3">
      <t>キホンキュウ</t>
    </rPh>
    <rPh sb="15" eb="17">
      <t>サンシュツ</t>
    </rPh>
    <phoneticPr fontId="8"/>
  </si>
  <si>
    <t>以下、様式（行単位）をコピーして使用してください！</t>
    <rPh sb="0" eb="2">
      <t>イカ</t>
    </rPh>
    <rPh sb="3" eb="5">
      <t>ヨウシキ</t>
    </rPh>
    <rPh sb="6" eb="9">
      <t>ギョウタンイ</t>
    </rPh>
    <rPh sb="16" eb="18">
      <t>シヨウ</t>
    </rPh>
    <phoneticPr fontId="8"/>
  </si>
  <si>
    <t>在籍者の
年齢別平均額</t>
    <rPh sb="0" eb="3">
      <t>ザイセキシャ</t>
    </rPh>
    <rPh sb="5" eb="7">
      <t>ネンレイ</t>
    </rPh>
    <rPh sb="7" eb="8">
      <t>ベツ</t>
    </rPh>
    <rPh sb="8" eb="11">
      <t>ヘイキンガク</t>
    </rPh>
    <phoneticPr fontId="9"/>
  </si>
  <si>
    <t>ピッチ</t>
    <phoneticPr fontId="8"/>
  </si>
  <si>
    <t>比例補間
基本給１</t>
    <phoneticPr fontId="8"/>
  </si>
  <si>
    <t>　※先ず、「３．社員基本データ」シートに社員情報を入力して準備をします。</t>
    <rPh sb="2" eb="3">
      <t>マ</t>
    </rPh>
    <rPh sb="8" eb="10">
      <t>シャイン</t>
    </rPh>
    <rPh sb="10" eb="12">
      <t>キホン</t>
    </rPh>
    <rPh sb="20" eb="22">
      <t>シャイン</t>
    </rPh>
    <rPh sb="22" eb="24">
      <t>ジョウホウ</t>
    </rPh>
    <rPh sb="25" eb="27">
      <t>ニュウリョク</t>
    </rPh>
    <rPh sb="29" eb="31">
      <t>ジュンビ</t>
    </rPh>
    <phoneticPr fontId="8"/>
  </si>
  <si>
    <t>　　　在籍者テータと次の在籍者データの金額差を算出して比例按分する。</t>
    <phoneticPr fontId="8"/>
  </si>
  <si>
    <r>
      <rPr>
        <b/>
        <sz val="11"/>
        <color rgb="FF0000CC"/>
        <rFont val="ＭＳ ゴシック"/>
        <family val="3"/>
        <charset val="128"/>
      </rPr>
      <t>比例補間
ｽﾃｯﾌﾟ１</t>
    </r>
    <r>
      <rPr>
        <sz val="11"/>
        <color indexed="8"/>
        <rFont val="ＭＳ ゴシック"/>
        <family val="3"/>
        <charset val="128"/>
      </rPr>
      <t xml:space="preserve">
</t>
    </r>
    <r>
      <rPr>
        <b/>
        <sz val="10"/>
        <color rgb="FFFF0000"/>
        <rFont val="ＭＳ ゴシック"/>
        <family val="3"/>
        <charset val="128"/>
      </rPr>
      <t>（手入力）</t>
    </r>
    <rPh sb="0" eb="2">
      <t>ヒレイ</t>
    </rPh>
    <rPh sb="2" eb="4">
      <t>ホカン</t>
    </rPh>
    <rPh sb="13" eb="14">
      <t>テ</t>
    </rPh>
    <rPh sb="14" eb="16">
      <t>ニュウリョク</t>
    </rPh>
    <phoneticPr fontId="8"/>
  </si>
  <si>
    <r>
      <rPr>
        <b/>
        <sz val="11"/>
        <color rgb="FF0000CC"/>
        <rFont val="ＭＳ ゴシック"/>
        <family val="3"/>
        <charset val="128"/>
      </rPr>
      <t>比例補間
ｽﾃｯﾌﾟ２</t>
    </r>
    <r>
      <rPr>
        <sz val="11"/>
        <color indexed="8"/>
        <rFont val="ＭＳ ゴシック"/>
        <family val="3"/>
        <charset val="128"/>
      </rPr>
      <t xml:space="preserve">
</t>
    </r>
    <r>
      <rPr>
        <b/>
        <sz val="10"/>
        <color rgb="FFFF0000"/>
        <rFont val="ＭＳ ゴシック"/>
        <family val="3"/>
        <charset val="128"/>
      </rPr>
      <t>（手入力）</t>
    </r>
    <rPh sb="0" eb="2">
      <t>ヒレイ</t>
    </rPh>
    <rPh sb="2" eb="4">
      <t>ホカン</t>
    </rPh>
    <phoneticPr fontId="8"/>
  </si>
  <si>
    <t>　■Ｅ列のスタート年齢18歳の該当者がいないときの補間（補間金額は裁量可とします）</t>
    <rPh sb="3" eb="4">
      <t>レツ</t>
    </rPh>
    <rPh sb="26" eb="27">
      <t>カン</t>
    </rPh>
    <rPh sb="29" eb="30">
      <t>カン</t>
    </rPh>
    <phoneticPr fontId="8"/>
  </si>
  <si>
    <t>　　　Ｅ列の最初の在籍データまでを手入力で補間します（入力金額は原則マイナスで）。</t>
    <rPh sb="22" eb="23">
      <t>カン</t>
    </rPh>
    <rPh sb="27" eb="29">
      <t>ニュウリョク</t>
    </rPh>
    <rPh sb="29" eb="31">
      <t>キンガク</t>
    </rPh>
    <phoneticPr fontId="8"/>
  </si>
  <si>
    <t>　■Ｅ列の定年前年齢59歳の該当者がいないときの補間（補間金額は裁量可とします）</t>
    <rPh sb="3" eb="4">
      <t>レツ</t>
    </rPh>
    <rPh sb="25" eb="26">
      <t>カン</t>
    </rPh>
    <rPh sb="28" eb="29">
      <t>カン</t>
    </rPh>
    <phoneticPr fontId="8"/>
  </si>
  <si>
    <t>　　　Ｅ列の59歳以前の最初の在籍データまでを手入力で補間します（プラマイ自由裁量で）。</t>
    <rPh sb="28" eb="29">
      <t>カン</t>
    </rPh>
    <rPh sb="39" eb="41">
      <t>サイリョウ</t>
    </rPh>
    <phoneticPr fontId="8"/>
  </si>
  <si>
    <t>　■Ｅ列の途中の空白を手入力で補間します。</t>
    <rPh sb="16" eb="17">
      <t>カン</t>
    </rPh>
    <phoneticPr fontId="8"/>
  </si>
  <si>
    <t>　　　（補間金額は裁量可とします）</t>
    <rPh sb="5" eb="6">
      <t>カン</t>
    </rPh>
    <phoneticPr fontId="8"/>
  </si>
  <si>
    <t>【比例補間ステップ１：Ｇ列】</t>
    <rPh sb="4" eb="5">
      <t>カン</t>
    </rPh>
    <rPh sb="12" eb="13">
      <t>レツ</t>
    </rPh>
    <phoneticPr fontId="8"/>
  </si>
  <si>
    <t>【比例補間ステップ２：Ｊ列】</t>
    <rPh sb="4" eb="5">
      <t>カン</t>
    </rPh>
    <rPh sb="12" eb="13">
      <t>レツ</t>
    </rPh>
    <phoneticPr fontId="8"/>
  </si>
  <si>
    <t>空白基本給補間
（参照１）</t>
    <rPh sb="0" eb="2">
      <t>クウハク</t>
    </rPh>
    <rPh sb="2" eb="5">
      <t>キホンキュウ</t>
    </rPh>
    <rPh sb="5" eb="7">
      <t>ホカン</t>
    </rPh>
    <rPh sb="9" eb="11">
      <t>サンショウ</t>
    </rPh>
    <phoneticPr fontId="9"/>
  </si>
  <si>
    <t>（参照２）</t>
    <rPh sb="1" eb="3">
      <t>サンショウ</t>
    </rPh>
    <phoneticPr fontId="8"/>
  </si>
  <si>
    <t>比例補間
基本給２</t>
    <phoneticPr fontId="8"/>
  </si>
  <si>
    <t>負担費修正値
Ａ×1.318</t>
    <rPh sb="0" eb="2">
      <t>フタン</t>
    </rPh>
    <rPh sb="2" eb="3">
      <t>ヒ</t>
    </rPh>
    <rPh sb="3" eb="5">
      <t>シュウセイ</t>
    </rPh>
    <rPh sb="5" eb="6">
      <t>チ</t>
    </rPh>
    <phoneticPr fontId="2"/>
  </si>
  <si>
    <t>　下図の2025年年齢別標準生計費は、全国令和7年4月世帯別標準生計費データを、</t>
    <rPh sb="1" eb="3">
      <t>カズ</t>
    </rPh>
    <rPh sb="8" eb="9">
      <t>ネン</t>
    </rPh>
    <rPh sb="9" eb="11">
      <t>ネンレイ</t>
    </rPh>
    <rPh sb="11" eb="12">
      <t>ベツ</t>
    </rPh>
    <rPh sb="12" eb="14">
      <t>ヒョウジュン</t>
    </rPh>
    <rPh sb="14" eb="17">
      <t>セイケイヒ</t>
    </rPh>
    <rPh sb="19" eb="21">
      <t>ゼンコク</t>
    </rPh>
    <rPh sb="27" eb="29">
      <t>セタイ</t>
    </rPh>
    <rPh sb="29" eb="30">
      <t>ベツ</t>
    </rPh>
    <rPh sb="30" eb="32">
      <t>ヒョウジュン</t>
    </rPh>
    <rPh sb="32" eb="35">
      <t>セイケイヒ</t>
    </rPh>
    <phoneticPr fontId="1"/>
  </si>
  <si>
    <t>　2015年版「賃金決定のための物価と生計費資料（労務行政研究所発行）」の年齢別分布データを基に、</t>
    <rPh sb="5" eb="7">
      <t>ネンバン</t>
    </rPh>
    <rPh sb="8" eb="10">
      <t>チンギン</t>
    </rPh>
    <rPh sb="10" eb="12">
      <t>ケッテイ</t>
    </rPh>
    <rPh sb="16" eb="18">
      <t>ブッカ</t>
    </rPh>
    <rPh sb="19" eb="22">
      <t>セイケイヒ</t>
    </rPh>
    <rPh sb="22" eb="24">
      <t>シリョウ</t>
    </rPh>
    <rPh sb="37" eb="39">
      <t>ネンレイ</t>
    </rPh>
    <rPh sb="39" eb="40">
      <t>ベツ</t>
    </rPh>
    <rPh sb="40" eb="42">
      <t>ブンプ</t>
    </rPh>
    <rPh sb="46" eb="47">
      <t>モト</t>
    </rPh>
    <phoneticPr fontId="4"/>
  </si>
  <si>
    <t>　加工させていただいております。</t>
    <rPh sb="1" eb="3">
      <t>カコウ</t>
    </rPh>
    <phoneticPr fontId="1"/>
  </si>
  <si>
    <t>Ａ－2025年年齢別
標準生計費</t>
    <rPh sb="7" eb="9">
      <t>ネンレイ</t>
    </rPh>
    <rPh sb="9" eb="10">
      <t>ベツ</t>
    </rPh>
    <phoneticPr fontId="2"/>
  </si>
  <si>
    <r>
      <t>基本給分析‐「基本給カーブ」（Ver.１-3）1.03 説明ー</t>
    </r>
    <r>
      <rPr>
        <b/>
        <u/>
        <sz val="12"/>
        <color rgb="FFFF0000"/>
        <rFont val="ＭＳ Ｐゴシック"/>
        <family val="3"/>
        <charset val="128"/>
      </rPr>
      <t>お試し版</t>
    </r>
    <rPh sb="0" eb="3">
      <t>キホンキュウ</t>
    </rPh>
    <rPh sb="3" eb="5">
      <t>ブンセキ</t>
    </rPh>
    <rPh sb="7" eb="10">
      <t>キホンキュウ</t>
    </rPh>
    <rPh sb="28" eb="30">
      <t>セツメイ</t>
    </rPh>
    <rPh sb="32" eb="33">
      <t>タメ</t>
    </rPh>
    <rPh sb="34" eb="35">
      <t>バン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</si>
</sst>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43" formatCode="_ * #,##0.00_ ;_ * \-#,##0.00_ ;_ * &quot;-&quot;??_ ;_ @_ "/>
    <numFmt numFmtId="176" formatCode="[$-411]gee\.mm\.dd"/>
    <numFmt numFmtId="177" formatCode="[$-411]ge\.mm\.dd"/>
    <numFmt numFmtId="178" formatCode="[$-411]ggge&quot;年&quot;m&quot;月&quot;d&quot;日&quot;;@"/>
    <numFmt numFmtId="179" formatCode="[$-411]ge\.m\.d;@"/>
    <numFmt numFmtId="180" formatCode="_ * #,##0_ ;_ * \-#,##0_ ;_ * &quot;-&quot;??_ ;_ @_ "/>
  </numFmts>
  <fonts count="50">
    <font>
      <sz val="11"/>
      <name val="ＭＳ Ｐゴシック"/>
      <family val="3"/>
      <charset val="128"/>
    </font>
    <font>
      <sz val="11"/>
      <name val="Yu Gothic"/>
      <family val="3"/>
      <charset val="128"/>
    </font>
    <font>
      <sz val="11"/>
      <name val="Yu Gothic"/>
      <family val="3"/>
      <charset val="128"/>
    </font>
    <font>
      <sz val="11"/>
      <name val="ＭＳ Ｐゴシック"/>
      <family val="3"/>
      <charset val="128"/>
    </font>
    <font>
      <u/>
      <sz val="14"/>
      <color indexed="12"/>
      <name val="ＭＳ ゴシック"/>
      <family val="3"/>
      <charset val="128"/>
    </font>
    <font>
      <sz val="14"/>
      <name val="ＭＳ ゴシック"/>
      <family val="3"/>
      <charset val="128"/>
    </font>
    <font>
      <sz val="14"/>
      <name val="ＭＳ 明朝"/>
      <family val="1"/>
      <charset val="128"/>
    </font>
    <font>
      <sz val="11"/>
      <name val="ＭＳ ゴシック"/>
      <family val="3"/>
      <charset val="128"/>
    </font>
    <font>
      <sz val="6"/>
      <name val="ＭＳ Ｐゴシック"/>
      <family val="3"/>
      <charset val="128"/>
    </font>
    <font>
      <sz val="6"/>
      <name val="ＭＳ 明朝"/>
      <family val="1"/>
      <charset val="128"/>
    </font>
    <font>
      <b/>
      <sz val="10"/>
      <name val="ＭＳ ゴシック"/>
      <family val="3"/>
      <charset val="128"/>
    </font>
    <font>
      <sz val="11"/>
      <color indexed="12"/>
      <name val="ＭＳ ゴシック"/>
      <family val="3"/>
      <charset val="128"/>
    </font>
    <font>
      <sz val="10"/>
      <color indexed="10"/>
      <name val="ＭＳ ゴシック"/>
      <family val="3"/>
      <charset val="128"/>
    </font>
    <font>
      <u/>
      <sz val="14"/>
      <name val="ＭＳ ゴシック"/>
      <family val="3"/>
      <charset val="128"/>
    </font>
    <font>
      <sz val="11"/>
      <color indexed="10"/>
      <name val="ＭＳ ゴシック"/>
      <family val="3"/>
      <charset val="128"/>
    </font>
    <font>
      <sz val="11"/>
      <color indexed="8"/>
      <name val="ＭＳ ゴシック"/>
      <family val="3"/>
      <charset val="128"/>
    </font>
    <font>
      <sz val="11"/>
      <color indexed="8"/>
      <name val="ＭＳ Ｐゴシック"/>
      <family val="3"/>
      <charset val="128"/>
    </font>
    <font>
      <sz val="10"/>
      <color indexed="8"/>
      <name val="ＭＳ ゴシック"/>
      <family val="3"/>
      <charset val="128"/>
    </font>
    <font>
      <u/>
      <sz val="11"/>
      <color indexed="10"/>
      <name val="ＭＳ ゴシック"/>
      <family val="3"/>
      <charset val="128"/>
    </font>
    <font>
      <sz val="10"/>
      <color indexed="12"/>
      <name val="ＭＳ ゴシック"/>
      <family val="3"/>
      <charset val="128"/>
    </font>
    <font>
      <sz val="10"/>
      <name val="ＭＳ ゴシック"/>
      <family val="3"/>
      <charset val="128"/>
    </font>
    <font>
      <sz val="9"/>
      <name val="ＭＳ ゴシック"/>
      <family val="3"/>
      <charset val="128"/>
    </font>
    <font>
      <u/>
      <sz val="11"/>
      <name val="ＭＳ ゴシック"/>
      <family val="3"/>
      <charset val="128"/>
    </font>
    <font>
      <b/>
      <sz val="12"/>
      <color indexed="12"/>
      <name val="ＭＳ ゴシック"/>
      <family val="3"/>
      <charset val="128"/>
    </font>
    <font>
      <b/>
      <sz val="12"/>
      <color indexed="10"/>
      <name val="ＭＳ ゴシック"/>
      <family val="3"/>
      <charset val="128"/>
    </font>
    <font>
      <b/>
      <u/>
      <sz val="11"/>
      <color indexed="10"/>
      <name val="ＭＳ Ｐゴシック"/>
      <family val="3"/>
      <charset val="128"/>
    </font>
    <font>
      <b/>
      <u/>
      <sz val="12"/>
      <color indexed="10"/>
      <name val="ＭＳ Ｐゴシック"/>
      <family val="3"/>
      <charset val="128"/>
    </font>
    <font>
      <sz val="11"/>
      <color indexed="12"/>
      <name val="ＭＳ Ｐゴシック"/>
      <family val="3"/>
      <charset val="128"/>
    </font>
    <font>
      <b/>
      <u/>
      <sz val="12"/>
      <name val="ＭＳ Ｐゴシック"/>
      <family val="3"/>
      <charset val="128"/>
    </font>
    <font>
      <b/>
      <sz val="11"/>
      <name val="ＭＳ Ｐゴシック"/>
      <family val="3"/>
      <charset val="128"/>
    </font>
    <font>
      <sz val="11"/>
      <name val="ＭＳ Ｐゴシック"/>
      <family val="3"/>
      <charset val="128"/>
    </font>
    <font>
      <sz val="11"/>
      <color theme="1"/>
      <name val="ＭＳ ゴシック"/>
      <family val="3"/>
      <charset val="128"/>
    </font>
    <font>
      <sz val="11"/>
      <color rgb="FF0000CC"/>
      <name val="ＭＳ ゴシック"/>
      <family val="3"/>
      <charset val="128"/>
    </font>
    <font>
      <b/>
      <sz val="11"/>
      <color theme="1"/>
      <name val="ＭＳ ゴシック"/>
      <family val="3"/>
      <charset val="128"/>
    </font>
    <font>
      <b/>
      <u/>
      <sz val="12"/>
      <color indexed="12"/>
      <name val="ＭＳ ゴシック"/>
      <family val="3"/>
      <charset val="128"/>
    </font>
    <font>
      <b/>
      <sz val="12"/>
      <color indexed="10"/>
      <name val="ＭＳ Ｐゴシック"/>
      <family val="3"/>
      <charset val="128"/>
    </font>
    <font>
      <u/>
      <sz val="11"/>
      <color rgb="FF0000CC"/>
      <name val="ＭＳ Ｐゴシック"/>
      <family val="3"/>
      <charset val="128"/>
    </font>
    <font>
      <b/>
      <sz val="12"/>
      <color indexed="12"/>
      <name val="ＭＳ Ｐゴシック"/>
      <family val="3"/>
      <charset val="128"/>
    </font>
    <font>
      <sz val="9"/>
      <color indexed="8"/>
      <name val="ＭＳ ゴシック"/>
      <family val="3"/>
      <charset val="128"/>
    </font>
    <font>
      <b/>
      <sz val="11"/>
      <color rgb="FF0000CC"/>
      <name val="ＭＳ ゴシック"/>
      <family val="3"/>
      <charset val="128"/>
    </font>
    <font>
      <b/>
      <sz val="10"/>
      <color rgb="FFFF0000"/>
      <name val="ＭＳ ゴシック"/>
      <family val="3"/>
      <charset val="128"/>
    </font>
    <font>
      <u/>
      <sz val="11"/>
      <color theme="1"/>
      <name val="ＭＳ ゴシック"/>
      <family val="3"/>
      <charset val="128"/>
    </font>
    <font>
      <u/>
      <sz val="11"/>
      <name val="ＭＳ Ｐゴシック"/>
      <family val="3"/>
      <charset val="128"/>
    </font>
    <font>
      <b/>
      <sz val="11"/>
      <color rgb="FF0000CC"/>
      <name val="ＭＳ Ｐゴシック"/>
      <family val="3"/>
      <charset val="128"/>
    </font>
    <font>
      <sz val="11"/>
      <color theme="1"/>
      <name val="ＭＳ Ｐゴシック"/>
      <family val="3"/>
      <charset val="128"/>
    </font>
    <font>
      <b/>
      <sz val="11"/>
      <color indexed="12"/>
      <name val="ＭＳ ゴシック"/>
      <family val="3"/>
      <charset val="128"/>
    </font>
    <font>
      <sz val="10"/>
      <color rgb="FF0000CC"/>
      <name val="ＭＳ ゴシック"/>
      <family val="3"/>
      <charset val="128"/>
    </font>
    <font>
      <sz val="12"/>
      <name val="ＭＳ Ｐゴシック"/>
      <family val="3"/>
      <charset val="128"/>
    </font>
    <font>
      <sz val="12"/>
      <color indexed="8"/>
      <name val="ＭＳ ゴシック"/>
      <family val="3"/>
      <charset val="128"/>
    </font>
    <font>
      <b/>
      <u/>
      <sz val="12"/>
      <color rgb="FFFF0000"/>
      <name val="ＭＳ Ｐゴシック"/>
      <family val="3"/>
      <charset val="128"/>
    </font>
  </fonts>
  <fills count="12">
    <fill>
      <patternFill patternType="none"/>
    </fill>
    <fill>
      <patternFill patternType="gray125"/>
    </fill>
    <fill>
      <patternFill patternType="solid">
        <fgColor indexed="47"/>
        <bgColor indexed="64"/>
      </patternFill>
    </fill>
    <fill>
      <patternFill patternType="solid">
        <fgColor indexed="4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66FFFF"/>
        <bgColor indexed="64"/>
      </patternFill>
    </fill>
    <fill>
      <patternFill patternType="solid">
        <fgColor theme="0" tint="-0.14999847407452621"/>
        <bgColor indexed="64"/>
      </patternFill>
    </fill>
    <fill>
      <patternFill patternType="solid">
        <fgColor rgb="FF00FFFF"/>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0000"/>
        <bgColor indexed="64"/>
      </patternFill>
    </fill>
  </fills>
  <borders count="51">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style="thin">
        <color indexed="8"/>
      </top>
      <bottom style="hair">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style="medium">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8"/>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4">
    <xf numFmtId="0" fontId="0" fillId="0" borderId="0">
      <alignment vertical="center"/>
    </xf>
    <xf numFmtId="38" fontId="3" fillId="0" borderId="0" applyFont="0" applyFill="0" applyBorder="0" applyAlignment="0" applyProtection="0">
      <alignment vertical="center"/>
    </xf>
    <xf numFmtId="37" fontId="5" fillId="0" borderId="0"/>
    <xf numFmtId="0" fontId="6" fillId="0" borderId="0"/>
  </cellStyleXfs>
  <cellXfs count="213">
    <xf numFmtId="0" fontId="0" fillId="0" borderId="0" xfId="0">
      <alignment vertical="center"/>
    </xf>
    <xf numFmtId="0" fontId="7" fillId="0" borderId="0" xfId="0" applyFont="1" applyProtection="1">
      <alignment vertical="center"/>
      <protection hidden="1"/>
    </xf>
    <xf numFmtId="0" fontId="24" fillId="0" borderId="0" xfId="0" applyFont="1" applyAlignment="1" applyProtection="1">
      <alignment horizontal="center" vertical="center"/>
      <protection hidden="1"/>
    </xf>
    <xf numFmtId="0" fontId="14" fillId="0" borderId="0" xfId="0" applyFont="1" applyProtection="1">
      <alignment vertical="center"/>
      <protection hidden="1"/>
    </xf>
    <xf numFmtId="0" fontId="15" fillId="0" borderId="0" xfId="0" applyFont="1" applyProtection="1">
      <alignment vertical="center"/>
      <protection hidden="1"/>
    </xf>
    <xf numFmtId="0" fontId="17" fillId="0" borderId="0" xfId="0" applyFont="1" applyProtection="1">
      <alignment vertical="center"/>
      <protection hidden="1"/>
    </xf>
    <xf numFmtId="0" fontId="7" fillId="0" borderId="0" xfId="0" applyFont="1" applyAlignment="1" applyProtection="1">
      <alignment horizontal="left" vertical="center"/>
      <protection hidden="1"/>
    </xf>
    <xf numFmtId="0" fontId="7" fillId="0" borderId="0" xfId="0" applyFont="1" applyAlignment="1" applyProtection="1">
      <alignment horizontal="center" vertical="center"/>
      <protection hidden="1"/>
    </xf>
    <xf numFmtId="0" fontId="23" fillId="0" borderId="0" xfId="0" applyFont="1" applyProtection="1">
      <alignment vertical="center"/>
      <protection hidden="1"/>
    </xf>
    <xf numFmtId="0" fontId="22" fillId="0" borderId="0" xfId="0" applyFont="1" applyProtection="1">
      <alignment vertical="center"/>
      <protection hidden="1"/>
    </xf>
    <xf numFmtId="0" fontId="22" fillId="0" borderId="0" xfId="0" applyFont="1" applyAlignment="1" applyProtection="1">
      <alignment horizontal="center" vertical="center"/>
      <protection hidden="1"/>
    </xf>
    <xf numFmtId="14" fontId="7" fillId="0" borderId="0" xfId="0" applyNumberFormat="1" applyFont="1" applyProtection="1">
      <alignment vertical="center"/>
      <protection hidden="1"/>
    </xf>
    <xf numFmtId="0" fontId="7" fillId="3" borderId="0" xfId="0" applyFont="1" applyFill="1" applyProtection="1">
      <alignment vertical="center"/>
      <protection hidden="1"/>
    </xf>
    <xf numFmtId="0" fontId="7" fillId="3" borderId="0" xfId="0" applyFont="1" applyFill="1" applyAlignment="1" applyProtection="1">
      <alignment horizontal="center" vertical="center"/>
      <protection hidden="1"/>
    </xf>
    <xf numFmtId="0" fontId="5" fillId="2" borderId="14" xfId="0" applyFont="1" applyFill="1" applyBorder="1" applyProtection="1">
      <alignment vertical="center"/>
      <protection hidden="1"/>
    </xf>
    <xf numFmtId="0" fontId="20" fillId="2" borderId="4" xfId="0" applyFont="1" applyFill="1" applyBorder="1" applyAlignment="1" applyProtection="1">
      <alignment horizontal="center" vertical="center"/>
      <protection hidden="1"/>
    </xf>
    <xf numFmtId="0" fontId="20" fillId="0" borderId="0" xfId="0" applyFont="1" applyProtection="1">
      <alignment vertical="center"/>
      <protection hidden="1"/>
    </xf>
    <xf numFmtId="0" fontId="21" fillId="0" borderId="0" xfId="0" applyFont="1" applyAlignment="1" applyProtection="1">
      <alignment horizontal="center" vertical="center"/>
      <protection hidden="1"/>
    </xf>
    <xf numFmtId="37" fontId="15" fillId="0" borderId="0" xfId="2" applyFont="1" applyProtection="1">
      <protection hidden="1"/>
    </xf>
    <xf numFmtId="0" fontId="0" fillId="0" borderId="0" xfId="0" applyProtection="1">
      <alignment vertical="center"/>
      <protection hidden="1"/>
    </xf>
    <xf numFmtId="0" fontId="7" fillId="0" borderId="0" xfId="0" quotePrefix="1" applyFont="1" applyAlignment="1" applyProtection="1">
      <alignment horizontal="left"/>
      <protection hidden="1"/>
    </xf>
    <xf numFmtId="55" fontId="0" fillId="0" borderId="0" xfId="0" applyNumberFormat="1" applyProtection="1">
      <alignment vertical="center"/>
      <protection hidden="1"/>
    </xf>
    <xf numFmtId="0" fontId="7" fillId="2" borderId="25" xfId="0" applyFont="1" applyFill="1" applyBorder="1" applyAlignment="1" applyProtection="1">
      <alignment horizontal="center" vertical="center"/>
      <protection hidden="1"/>
    </xf>
    <xf numFmtId="0" fontId="19" fillId="0" borderId="4" xfId="0" applyFont="1" applyBorder="1" applyAlignment="1" applyProtection="1">
      <alignment horizontal="center" vertical="center"/>
      <protection locked="0"/>
    </xf>
    <xf numFmtId="177" fontId="19" fillId="0" borderId="4" xfId="0" applyNumberFormat="1" applyFont="1" applyBorder="1" applyProtection="1">
      <alignment vertical="center"/>
      <protection locked="0"/>
    </xf>
    <xf numFmtId="0" fontId="13" fillId="0" borderId="0" xfId="0" applyFont="1" applyAlignment="1" applyProtection="1">
      <alignment horizontal="center" vertical="center"/>
      <protection hidden="1"/>
    </xf>
    <xf numFmtId="0" fontId="17" fillId="0" borderId="0" xfId="0" applyFont="1" applyAlignment="1" applyProtection="1">
      <alignment horizontal="center" vertical="center"/>
      <protection hidden="1"/>
    </xf>
    <xf numFmtId="0" fontId="15" fillId="0" borderId="0" xfId="0" applyFont="1" applyAlignment="1" applyProtection="1">
      <alignment horizontal="center" vertical="center"/>
      <protection hidden="1"/>
    </xf>
    <xf numFmtId="0" fontId="22" fillId="0" borderId="0" xfId="0" applyFont="1" applyAlignment="1" applyProtection="1">
      <alignment horizontal="left" vertical="center"/>
      <protection hidden="1"/>
    </xf>
    <xf numFmtId="37" fontId="15" fillId="4" borderId="4" xfId="0" applyNumberFormat="1" applyFont="1" applyFill="1" applyBorder="1" applyAlignment="1" applyProtection="1">
      <alignment horizontal="center" vertical="center"/>
      <protection hidden="1"/>
    </xf>
    <xf numFmtId="38" fontId="15" fillId="4" borderId="4" xfId="1" applyFont="1" applyFill="1" applyBorder="1" applyProtection="1">
      <alignment vertical="center"/>
      <protection hidden="1"/>
    </xf>
    <xf numFmtId="179" fontId="31" fillId="4" borderId="5" xfId="0" applyNumberFormat="1" applyFont="1" applyFill="1" applyBorder="1" applyAlignment="1" applyProtection="1">
      <alignment horizontal="center" vertical="center"/>
      <protection hidden="1"/>
    </xf>
    <xf numFmtId="37" fontId="33" fillId="7" borderId="5" xfId="0" applyNumberFormat="1" applyFont="1" applyFill="1" applyBorder="1" applyAlignment="1" applyProtection="1">
      <alignment horizontal="center" vertical="center"/>
      <protection hidden="1"/>
    </xf>
    <xf numFmtId="0" fontId="15" fillId="5" borderId="4" xfId="0" applyFont="1" applyFill="1" applyBorder="1" applyAlignment="1" applyProtection="1">
      <alignment horizontal="center" vertical="center"/>
      <protection hidden="1"/>
    </xf>
    <xf numFmtId="0" fontId="4" fillId="0" borderId="0" xfId="0" applyFont="1" applyProtection="1">
      <alignment vertical="center"/>
      <protection hidden="1"/>
    </xf>
    <xf numFmtId="0" fontId="15" fillId="4" borderId="4" xfId="0" applyFont="1" applyFill="1" applyBorder="1" applyAlignment="1" applyProtection="1">
      <alignment horizontal="center" vertical="center"/>
      <protection hidden="1"/>
    </xf>
    <xf numFmtId="0" fontId="15" fillId="7" borderId="4" xfId="0" applyFont="1" applyFill="1" applyBorder="1" applyAlignment="1" applyProtection="1">
      <alignment horizontal="center" vertical="center"/>
      <protection hidden="1"/>
    </xf>
    <xf numFmtId="37" fontId="7" fillId="4" borderId="6" xfId="0" applyNumberFormat="1" applyFont="1" applyFill="1" applyBorder="1" applyAlignment="1" applyProtection="1">
      <alignment horizontal="center" vertical="center"/>
      <protection hidden="1"/>
    </xf>
    <xf numFmtId="37" fontId="7" fillId="4" borderId="6" xfId="0" applyNumberFormat="1" applyFont="1" applyFill="1" applyBorder="1" applyProtection="1">
      <alignment vertical="center"/>
      <protection hidden="1"/>
    </xf>
    <xf numFmtId="37" fontId="7" fillId="4" borderId="7" xfId="0" applyNumberFormat="1" applyFont="1" applyFill="1" applyBorder="1" applyProtection="1">
      <alignment vertical="center"/>
      <protection hidden="1"/>
    </xf>
    <xf numFmtId="0" fontId="15" fillId="4" borderId="9" xfId="0" applyFont="1" applyFill="1" applyBorder="1" applyAlignment="1" applyProtection="1">
      <alignment horizontal="center" vertical="center"/>
      <protection hidden="1"/>
    </xf>
    <xf numFmtId="37" fontId="7" fillId="7" borderId="6" xfId="0" applyNumberFormat="1" applyFont="1" applyFill="1" applyBorder="1" applyAlignment="1" applyProtection="1">
      <alignment horizontal="center" vertical="center"/>
      <protection hidden="1"/>
    </xf>
    <xf numFmtId="37" fontId="7" fillId="7" borderId="6" xfId="0" applyNumberFormat="1" applyFont="1" applyFill="1" applyBorder="1" applyProtection="1">
      <alignment vertical="center"/>
      <protection hidden="1"/>
    </xf>
    <xf numFmtId="37" fontId="7" fillId="7" borderId="7" xfId="0" applyNumberFormat="1" applyFont="1" applyFill="1" applyBorder="1" applyProtection="1">
      <alignment vertical="center"/>
      <protection hidden="1"/>
    </xf>
    <xf numFmtId="0" fontId="15" fillId="7" borderId="9" xfId="0" applyFont="1" applyFill="1" applyBorder="1" applyAlignment="1" applyProtection="1">
      <alignment horizontal="center" vertical="center"/>
      <protection hidden="1"/>
    </xf>
    <xf numFmtId="0" fontId="15" fillId="7" borderId="4" xfId="0" applyFont="1" applyFill="1" applyBorder="1" applyAlignment="1" applyProtection="1">
      <alignment horizontal="center" vertical="center" wrapText="1"/>
      <protection hidden="1"/>
    </xf>
    <xf numFmtId="0" fontId="27" fillId="0" borderId="33" xfId="0" applyFont="1" applyBorder="1" applyProtection="1">
      <alignment vertical="center"/>
      <protection hidden="1"/>
    </xf>
    <xf numFmtId="176" fontId="7" fillId="0" borderId="0" xfId="2" applyNumberFormat="1" applyFont="1" applyAlignment="1" applyProtection="1">
      <alignment horizontal="center" vertical="center"/>
      <protection hidden="1"/>
    </xf>
    <xf numFmtId="0" fontId="20" fillId="7" borderId="4" xfId="0" applyFont="1" applyFill="1" applyBorder="1" applyAlignment="1" applyProtection="1">
      <alignment horizontal="center" vertical="center"/>
      <protection hidden="1"/>
    </xf>
    <xf numFmtId="38" fontId="7" fillId="4" borderId="4" xfId="0" applyNumberFormat="1" applyFont="1" applyFill="1" applyBorder="1" applyProtection="1">
      <alignment vertical="center"/>
      <protection hidden="1"/>
    </xf>
    <xf numFmtId="0" fontId="12" fillId="7" borderId="4" xfId="0" applyFont="1" applyFill="1" applyBorder="1" applyAlignment="1" applyProtection="1">
      <alignment horizontal="center" vertical="center"/>
      <protection hidden="1"/>
    </xf>
    <xf numFmtId="14" fontId="7" fillId="7" borderId="4" xfId="0" applyNumberFormat="1" applyFont="1" applyFill="1" applyBorder="1" applyAlignment="1" applyProtection="1">
      <alignment horizontal="center" vertical="center"/>
      <protection hidden="1"/>
    </xf>
    <xf numFmtId="176" fontId="7" fillId="4" borderId="13" xfId="2" applyNumberFormat="1" applyFont="1" applyFill="1" applyBorder="1" applyAlignment="1" applyProtection="1">
      <alignment horizontal="center" vertical="center"/>
      <protection hidden="1"/>
    </xf>
    <xf numFmtId="37" fontId="10" fillId="7" borderId="12" xfId="2" applyFont="1" applyFill="1" applyBorder="1" applyAlignment="1" applyProtection="1">
      <alignment horizontal="center" vertical="center"/>
      <protection hidden="1"/>
    </xf>
    <xf numFmtId="0" fontId="20" fillId="4" borderId="9" xfId="0" applyFont="1" applyFill="1" applyBorder="1" applyAlignment="1" applyProtection="1">
      <alignment horizontal="right" vertical="center"/>
      <protection hidden="1"/>
    </xf>
    <xf numFmtId="0" fontId="20" fillId="4" borderId="4" xfId="0" applyFont="1" applyFill="1" applyBorder="1" applyAlignment="1" applyProtection="1">
      <alignment horizontal="right" vertical="center"/>
      <protection hidden="1"/>
    </xf>
    <xf numFmtId="0" fontId="17" fillId="4" borderId="4" xfId="0" applyFont="1" applyFill="1" applyBorder="1" applyAlignment="1" applyProtection="1">
      <alignment horizontal="right"/>
      <protection hidden="1"/>
    </xf>
    <xf numFmtId="38" fontId="20" fillId="4" borderId="4" xfId="0" applyNumberFormat="1" applyFont="1" applyFill="1" applyBorder="1" applyProtection="1">
      <alignment vertical="center"/>
      <protection hidden="1"/>
    </xf>
    <xf numFmtId="0" fontId="20" fillId="4" borderId="4" xfId="0" applyFont="1" applyFill="1" applyBorder="1" applyProtection="1">
      <alignment vertical="center"/>
      <protection hidden="1"/>
    </xf>
    <xf numFmtId="38" fontId="20" fillId="4" borderId="9" xfId="0" applyNumberFormat="1" applyFont="1" applyFill="1" applyBorder="1" applyProtection="1">
      <alignment vertical="center"/>
      <protection hidden="1"/>
    </xf>
    <xf numFmtId="0" fontId="7" fillId="7" borderId="5" xfId="0" applyFont="1" applyFill="1" applyBorder="1" applyAlignment="1" applyProtection="1">
      <alignment horizontal="center" vertical="center"/>
      <protection hidden="1"/>
    </xf>
    <xf numFmtId="0" fontId="7" fillId="0" borderId="34" xfId="0" applyFont="1" applyBorder="1" applyAlignment="1" applyProtection="1">
      <alignment horizontal="center" vertical="center"/>
      <protection hidden="1"/>
    </xf>
    <xf numFmtId="0" fontId="14" fillId="0" borderId="0" xfId="0" applyFont="1" applyAlignment="1" applyProtection="1">
      <alignment horizontal="left" vertical="center"/>
      <protection hidden="1"/>
    </xf>
    <xf numFmtId="0" fontId="34" fillId="0" borderId="0" xfId="0" applyFont="1" applyProtection="1">
      <alignment vertical="center"/>
      <protection hidden="1"/>
    </xf>
    <xf numFmtId="176" fontId="11" fillId="0" borderId="0" xfId="2" applyNumberFormat="1" applyFont="1" applyAlignment="1" applyProtection="1">
      <alignment horizontal="center" vertical="center"/>
      <protection hidden="1"/>
    </xf>
    <xf numFmtId="0" fontId="32" fillId="6" borderId="8" xfId="0" applyFont="1" applyFill="1" applyBorder="1" applyAlignment="1" applyProtection="1">
      <alignment horizontal="center" vertical="center"/>
      <protection locked="0"/>
    </xf>
    <xf numFmtId="0" fontId="32" fillId="6" borderId="4" xfId="0" applyFont="1" applyFill="1" applyBorder="1" applyAlignment="1" applyProtection="1">
      <alignment horizontal="center" vertical="center"/>
      <protection locked="0"/>
    </xf>
    <xf numFmtId="38" fontId="20" fillId="0" borderId="11" xfId="1" applyFont="1" applyFill="1" applyBorder="1" applyAlignment="1" applyProtection="1">
      <alignment vertical="center"/>
      <protection locked="0"/>
    </xf>
    <xf numFmtId="0" fontId="20" fillId="0" borderId="4" xfId="0" applyFont="1" applyBorder="1" applyProtection="1">
      <alignment vertical="center"/>
      <protection locked="0"/>
    </xf>
    <xf numFmtId="41" fontId="15" fillId="4" borderId="4" xfId="1" applyNumberFormat="1" applyFont="1" applyFill="1" applyBorder="1" applyAlignment="1" applyProtection="1">
      <protection hidden="1"/>
    </xf>
    <xf numFmtId="41" fontId="15" fillId="4" borderId="9" xfId="1" applyNumberFormat="1" applyFont="1" applyFill="1" applyBorder="1" applyAlignment="1" applyProtection="1">
      <protection hidden="1"/>
    </xf>
    <xf numFmtId="0" fontId="16" fillId="0" borderId="0" xfId="0" applyFont="1" applyProtection="1">
      <alignment vertical="center"/>
      <protection hidden="1"/>
    </xf>
    <xf numFmtId="0" fontId="3" fillId="0" borderId="0" xfId="0" applyFont="1" applyProtection="1">
      <alignment vertical="center"/>
      <protection hidden="1"/>
    </xf>
    <xf numFmtId="0" fontId="3" fillId="4" borderId="18" xfId="0" applyFont="1" applyFill="1" applyBorder="1" applyProtection="1">
      <alignment vertical="center"/>
      <protection hidden="1"/>
    </xf>
    <xf numFmtId="0" fontId="3" fillId="4" borderId="19" xfId="0" applyFont="1" applyFill="1" applyBorder="1" applyProtection="1">
      <alignment vertical="center"/>
      <protection hidden="1"/>
    </xf>
    <xf numFmtId="0" fontId="3" fillId="4" borderId="20" xfId="0" applyFont="1" applyFill="1" applyBorder="1" applyProtection="1">
      <alignment vertical="center"/>
      <protection hidden="1"/>
    </xf>
    <xf numFmtId="0" fontId="30" fillId="4" borderId="21" xfId="0" applyFont="1" applyFill="1" applyBorder="1" applyProtection="1">
      <alignment vertical="center"/>
      <protection hidden="1"/>
    </xf>
    <xf numFmtId="0" fontId="35" fillId="4" borderId="0" xfId="0" applyFont="1" applyFill="1" applyProtection="1">
      <alignment vertical="center"/>
      <protection hidden="1"/>
    </xf>
    <xf numFmtId="0" fontId="30" fillId="4" borderId="0" xfId="0" applyFont="1" applyFill="1" applyProtection="1">
      <alignment vertical="center"/>
      <protection hidden="1"/>
    </xf>
    <xf numFmtId="0" fontId="30" fillId="4" borderId="22" xfId="0" applyFont="1" applyFill="1" applyBorder="1" applyProtection="1">
      <alignment vertical="center"/>
      <protection hidden="1"/>
    </xf>
    <xf numFmtId="0" fontId="30" fillId="0" borderId="0" xfId="0" applyFont="1" applyProtection="1">
      <alignment vertical="center"/>
      <protection hidden="1"/>
    </xf>
    <xf numFmtId="0" fontId="28" fillId="4" borderId="0" xfId="0" applyFont="1" applyFill="1" applyProtection="1">
      <alignment vertical="center"/>
      <protection hidden="1"/>
    </xf>
    <xf numFmtId="0" fontId="36" fillId="4" borderId="0" xfId="0" applyFont="1" applyFill="1" applyProtection="1">
      <alignment vertical="center"/>
      <protection hidden="1"/>
    </xf>
    <xf numFmtId="0" fontId="27" fillId="4" borderId="0" xfId="0" applyFont="1" applyFill="1" applyProtection="1">
      <alignment vertical="center"/>
      <protection hidden="1"/>
    </xf>
    <xf numFmtId="0" fontId="29" fillId="5" borderId="0" xfId="0" applyFont="1" applyFill="1" applyProtection="1">
      <alignment vertical="center"/>
      <protection hidden="1"/>
    </xf>
    <xf numFmtId="0" fontId="30" fillId="5" borderId="0" xfId="0" applyFont="1" applyFill="1" applyProtection="1">
      <alignment vertical="center"/>
      <protection hidden="1"/>
    </xf>
    <xf numFmtId="0" fontId="0" fillId="4" borderId="0" xfId="0" applyFill="1" applyProtection="1">
      <alignment vertical="center"/>
      <protection hidden="1"/>
    </xf>
    <xf numFmtId="0" fontId="29" fillId="4" borderId="0" xfId="0" applyFont="1" applyFill="1" applyProtection="1">
      <alignment vertical="center"/>
      <protection hidden="1"/>
    </xf>
    <xf numFmtId="0" fontId="30" fillId="4" borderId="23" xfId="0" applyFont="1" applyFill="1" applyBorder="1" applyProtection="1">
      <alignment vertical="center"/>
      <protection hidden="1"/>
    </xf>
    <xf numFmtId="0" fontId="30" fillId="4" borderId="3" xfId="0" applyFont="1" applyFill="1" applyBorder="1" applyProtection="1">
      <alignment vertical="center"/>
      <protection hidden="1"/>
    </xf>
    <xf numFmtId="0" fontId="30" fillId="4" borderId="24" xfId="0" applyFont="1" applyFill="1" applyBorder="1" applyProtection="1">
      <alignment vertical="center"/>
      <protection hidden="1"/>
    </xf>
    <xf numFmtId="43" fontId="15" fillId="0" borderId="0" xfId="0" applyNumberFormat="1" applyFont="1" applyProtection="1">
      <alignment vertical="center"/>
      <protection hidden="1"/>
    </xf>
    <xf numFmtId="180" fontId="15" fillId="0" borderId="0" xfId="0" applyNumberFormat="1" applyFont="1" applyProtection="1">
      <alignment vertical="center"/>
      <protection hidden="1"/>
    </xf>
    <xf numFmtId="0" fontId="37" fillId="0" borderId="0" xfId="0" applyFont="1" applyProtection="1">
      <alignment vertical="center"/>
      <protection hidden="1"/>
    </xf>
    <xf numFmtId="0" fontId="0" fillId="4" borderId="18" xfId="0" applyFill="1" applyBorder="1" applyProtection="1">
      <alignment vertical="center"/>
      <protection hidden="1"/>
    </xf>
    <xf numFmtId="0" fontId="7" fillId="4" borderId="19" xfId="0" applyFont="1" applyFill="1" applyBorder="1" applyProtection="1">
      <alignment vertical="center"/>
      <protection hidden="1"/>
    </xf>
    <xf numFmtId="0" fontId="0" fillId="4" borderId="20" xfId="0" applyFill="1" applyBorder="1" applyProtection="1">
      <alignment vertical="center"/>
      <protection hidden="1"/>
    </xf>
    <xf numFmtId="0" fontId="0" fillId="4" borderId="21" xfId="0" applyFill="1" applyBorder="1" applyProtection="1">
      <alignment vertical="center"/>
      <protection hidden="1"/>
    </xf>
    <xf numFmtId="0" fontId="26" fillId="4" borderId="0" xfId="0" applyFont="1" applyFill="1" applyProtection="1">
      <alignment vertical="center"/>
      <protection hidden="1"/>
    </xf>
    <xf numFmtId="0" fontId="7" fillId="4" borderId="0" xfId="0" applyFont="1" applyFill="1" applyProtection="1">
      <alignment vertical="center"/>
      <protection hidden="1"/>
    </xf>
    <xf numFmtId="0" fontId="0" fillId="4" borderId="22" xfId="0" applyFill="1" applyBorder="1" applyProtection="1">
      <alignment vertical="center"/>
      <protection hidden="1"/>
    </xf>
    <xf numFmtId="0" fontId="25" fillId="4" borderId="0" xfId="0" applyFont="1" applyFill="1" applyProtection="1">
      <alignment vertical="center"/>
      <protection hidden="1"/>
    </xf>
    <xf numFmtId="0" fontId="0" fillId="4" borderId="23" xfId="0" applyFill="1" applyBorder="1" applyProtection="1">
      <alignment vertical="center"/>
      <protection hidden="1"/>
    </xf>
    <xf numFmtId="0" fontId="7" fillId="4" borderId="3" xfId="0" applyFont="1" applyFill="1" applyBorder="1" applyProtection="1">
      <alignment vertical="center"/>
      <protection hidden="1"/>
    </xf>
    <xf numFmtId="0" fontId="0" fillId="4" borderId="24" xfId="0" applyFill="1" applyBorder="1" applyProtection="1">
      <alignment vertical="center"/>
      <protection hidden="1"/>
    </xf>
    <xf numFmtId="37" fontId="7" fillId="4" borderId="5" xfId="0" applyNumberFormat="1" applyFont="1" applyFill="1" applyBorder="1" applyProtection="1">
      <alignment vertical="center"/>
      <protection hidden="1"/>
    </xf>
    <xf numFmtId="37" fontId="7" fillId="4" borderId="10" xfId="0" applyNumberFormat="1" applyFont="1" applyFill="1" applyBorder="1" applyProtection="1">
      <alignment vertical="center"/>
      <protection hidden="1"/>
    </xf>
    <xf numFmtId="37" fontId="7" fillId="7" borderId="10" xfId="0" applyNumberFormat="1" applyFont="1" applyFill="1" applyBorder="1" applyProtection="1">
      <alignment vertical="center"/>
      <protection hidden="1"/>
    </xf>
    <xf numFmtId="37" fontId="7" fillId="7" borderId="5" xfId="0" applyNumberFormat="1" applyFont="1" applyFill="1" applyBorder="1" applyProtection="1">
      <alignment vertical="center"/>
      <protection hidden="1"/>
    </xf>
    <xf numFmtId="37" fontId="7" fillId="4" borderId="4" xfId="0" applyNumberFormat="1" applyFont="1" applyFill="1" applyBorder="1" applyProtection="1">
      <alignment vertical="center"/>
      <protection hidden="1"/>
    </xf>
    <xf numFmtId="37" fontId="7" fillId="7" borderId="4" xfId="0" applyNumberFormat="1" applyFont="1" applyFill="1" applyBorder="1" applyProtection="1">
      <alignment vertical="center"/>
      <protection hidden="1"/>
    </xf>
    <xf numFmtId="37" fontId="7" fillId="7" borderId="9" xfId="0" applyNumberFormat="1" applyFont="1" applyFill="1" applyBorder="1" applyProtection="1">
      <alignment vertical="center"/>
      <protection hidden="1"/>
    </xf>
    <xf numFmtId="37" fontId="7" fillId="4" borderId="26" xfId="0" applyNumberFormat="1" applyFont="1" applyFill="1" applyBorder="1" applyProtection="1">
      <alignment vertical="center"/>
      <protection hidden="1"/>
    </xf>
    <xf numFmtId="37" fontId="7" fillId="4" borderId="27" xfId="0" applyNumberFormat="1" applyFont="1" applyFill="1" applyBorder="1" applyProtection="1">
      <alignment vertical="center"/>
      <protection hidden="1"/>
    </xf>
    <xf numFmtId="37" fontId="7" fillId="4" borderId="8" xfId="0" applyNumberFormat="1" applyFont="1" applyFill="1" applyBorder="1" applyProtection="1">
      <alignment vertical="center"/>
      <protection hidden="1"/>
    </xf>
    <xf numFmtId="0" fontId="31" fillId="7" borderId="26" xfId="0" applyFont="1" applyFill="1" applyBorder="1" applyAlignment="1" applyProtection="1">
      <alignment horizontal="center" vertical="center" wrapText="1"/>
      <protection hidden="1"/>
    </xf>
    <xf numFmtId="0" fontId="21" fillId="0" borderId="0" xfId="0" applyFont="1" applyAlignment="1" applyProtection="1">
      <alignment horizontal="left" vertical="center"/>
      <protection hidden="1"/>
    </xf>
    <xf numFmtId="38" fontId="38" fillId="0" borderId="0" xfId="1" applyFont="1" applyFill="1" applyBorder="1" applyAlignment="1" applyProtection="1">
      <alignment horizontal="left" vertical="center"/>
      <protection hidden="1"/>
    </xf>
    <xf numFmtId="38" fontId="15" fillId="0" borderId="0" xfId="1" applyFont="1" applyFill="1" applyBorder="1" applyProtection="1">
      <alignment vertical="center"/>
      <protection hidden="1"/>
    </xf>
    <xf numFmtId="37" fontId="7" fillId="9" borderId="1" xfId="0" applyNumberFormat="1" applyFont="1" applyFill="1" applyBorder="1" applyProtection="1">
      <alignment vertical="center"/>
      <protection hidden="1"/>
    </xf>
    <xf numFmtId="37" fontId="7" fillId="9" borderId="2" xfId="0" applyNumberFormat="1" applyFont="1" applyFill="1" applyBorder="1" applyProtection="1">
      <alignment vertical="center"/>
      <protection hidden="1"/>
    </xf>
    <xf numFmtId="37" fontId="7" fillId="9" borderId="41" xfId="0" applyNumberFormat="1" applyFont="1" applyFill="1" applyBorder="1" applyProtection="1">
      <alignment vertical="center"/>
      <protection hidden="1"/>
    </xf>
    <xf numFmtId="37" fontId="7" fillId="9" borderId="36" xfId="0" applyNumberFormat="1" applyFont="1" applyFill="1" applyBorder="1" applyProtection="1">
      <alignment vertical="center"/>
      <protection hidden="1"/>
    </xf>
    <xf numFmtId="37" fontId="7" fillId="9" borderId="39" xfId="0" applyNumberFormat="1" applyFont="1" applyFill="1" applyBorder="1" applyProtection="1">
      <alignment vertical="center"/>
      <protection hidden="1"/>
    </xf>
    <xf numFmtId="37" fontId="7" fillId="9" borderId="37" xfId="0" applyNumberFormat="1" applyFont="1" applyFill="1" applyBorder="1" applyProtection="1">
      <alignment vertical="center"/>
      <protection hidden="1"/>
    </xf>
    <xf numFmtId="37" fontId="7" fillId="9" borderId="40" xfId="0" applyNumberFormat="1" applyFont="1" applyFill="1" applyBorder="1" applyProtection="1">
      <alignment vertical="center"/>
      <protection hidden="1"/>
    </xf>
    <xf numFmtId="37" fontId="7" fillId="9" borderId="38" xfId="0" applyNumberFormat="1" applyFont="1" applyFill="1" applyBorder="1" applyProtection="1">
      <alignment vertical="center"/>
      <protection hidden="1"/>
    </xf>
    <xf numFmtId="37" fontId="15" fillId="9" borderId="43" xfId="0" applyNumberFormat="1" applyFont="1" applyFill="1" applyBorder="1" applyAlignment="1" applyProtection="1">
      <alignment horizontal="right" vertical="center" wrapText="1"/>
      <protection hidden="1"/>
    </xf>
    <xf numFmtId="37" fontId="7" fillId="4" borderId="15" xfId="0" applyNumberFormat="1" applyFont="1" applyFill="1" applyBorder="1" applyProtection="1">
      <alignment vertical="center"/>
      <protection hidden="1"/>
    </xf>
    <xf numFmtId="37" fontId="7" fillId="9" borderId="49" xfId="0" applyNumberFormat="1" applyFont="1" applyFill="1" applyBorder="1" applyProtection="1">
      <alignment vertical="center"/>
      <protection hidden="1"/>
    </xf>
    <xf numFmtId="37" fontId="7" fillId="9" borderId="50" xfId="0" applyNumberFormat="1" applyFont="1" applyFill="1" applyBorder="1" applyProtection="1">
      <alignment vertical="center"/>
      <protection hidden="1"/>
    </xf>
    <xf numFmtId="0" fontId="41" fillId="0" borderId="0" xfId="0" applyFont="1" applyProtection="1">
      <alignment vertical="center"/>
      <protection hidden="1"/>
    </xf>
    <xf numFmtId="37" fontId="15" fillId="7" borderId="43" xfId="0" applyNumberFormat="1" applyFont="1" applyFill="1" applyBorder="1" applyAlignment="1" applyProtection="1">
      <alignment horizontal="right" vertical="center" wrapText="1"/>
      <protection hidden="1"/>
    </xf>
    <xf numFmtId="0" fontId="42" fillId="4" borderId="0" xfId="0" applyFont="1" applyFill="1" applyProtection="1">
      <alignment vertical="center"/>
      <protection hidden="1"/>
    </xf>
    <xf numFmtId="0" fontId="43" fillId="4" borderId="0" xfId="0" applyFont="1" applyFill="1" applyProtection="1">
      <alignment vertical="center"/>
      <protection hidden="1"/>
    </xf>
    <xf numFmtId="0" fontId="42" fillId="0" borderId="0" xfId="0" applyFont="1" applyProtection="1">
      <alignment vertical="center"/>
      <protection hidden="1"/>
    </xf>
    <xf numFmtId="37" fontId="17" fillId="7" borderId="4" xfId="0" applyNumberFormat="1" applyFont="1" applyFill="1" applyBorder="1" applyAlignment="1" applyProtection="1">
      <alignment horizontal="center" vertical="center" wrapText="1"/>
      <protection hidden="1"/>
    </xf>
    <xf numFmtId="0" fontId="7" fillId="7" borderId="8" xfId="0" applyFont="1" applyFill="1" applyBorder="1" applyAlignment="1" applyProtection="1">
      <alignment horizontal="center" vertical="center"/>
      <protection hidden="1"/>
    </xf>
    <xf numFmtId="0" fontId="7" fillId="7" borderId="4" xfId="0" applyFont="1" applyFill="1" applyBorder="1" applyAlignment="1" applyProtection="1">
      <alignment horizontal="center" vertical="center"/>
      <protection hidden="1"/>
    </xf>
    <xf numFmtId="37" fontId="39" fillId="0" borderId="1" xfId="0" applyNumberFormat="1" applyFont="1" applyBorder="1" applyProtection="1">
      <alignment vertical="center"/>
      <protection locked="0"/>
    </xf>
    <xf numFmtId="37" fontId="39" fillId="0" borderId="48" xfId="0" applyNumberFormat="1" applyFont="1" applyBorder="1" applyProtection="1">
      <alignment vertical="center"/>
      <protection locked="0"/>
    </xf>
    <xf numFmtId="37" fontId="39" fillId="0" borderId="2" xfId="0" applyNumberFormat="1" applyFont="1" applyBorder="1" applyProtection="1">
      <alignment vertical="center"/>
      <protection locked="0"/>
    </xf>
    <xf numFmtId="0" fontId="7" fillId="0" borderId="0" xfId="0" applyFont="1">
      <alignment vertical="center"/>
    </xf>
    <xf numFmtId="0" fontId="15" fillId="0" borderId="0" xfId="0" applyFont="1">
      <alignment vertical="center"/>
    </xf>
    <xf numFmtId="0" fontId="31" fillId="0" borderId="0" xfId="0" applyFont="1" applyProtection="1">
      <alignment vertical="center"/>
      <protection hidden="1"/>
    </xf>
    <xf numFmtId="0" fontId="44" fillId="0" borderId="0" xfId="0" applyFont="1" applyProtection="1">
      <alignment vertical="center"/>
      <protection hidden="1"/>
    </xf>
    <xf numFmtId="0" fontId="19" fillId="0" borderId="4" xfId="0" applyFont="1" applyBorder="1" applyProtection="1">
      <alignment vertical="center"/>
      <protection locked="0"/>
    </xf>
    <xf numFmtId="0" fontId="32" fillId="3" borderId="4" xfId="0" applyFont="1" applyFill="1" applyBorder="1" applyAlignment="1" applyProtection="1">
      <alignment horizontal="center" vertical="center"/>
      <protection locked="0"/>
    </xf>
    <xf numFmtId="0" fontId="32" fillId="3" borderId="4" xfId="0" applyFont="1" applyFill="1" applyBorder="1" applyProtection="1">
      <alignment vertical="center"/>
      <protection locked="0"/>
    </xf>
    <xf numFmtId="0" fontId="32" fillId="3" borderId="0" xfId="0" applyFont="1" applyFill="1" applyProtection="1">
      <alignment vertical="center"/>
      <protection hidden="1"/>
    </xf>
    <xf numFmtId="0" fontId="39"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protection hidden="1"/>
    </xf>
    <xf numFmtId="0" fontId="32" fillId="0" borderId="0" xfId="0" applyFont="1" applyProtection="1">
      <alignment vertical="center"/>
      <protection hidden="1"/>
    </xf>
    <xf numFmtId="0" fontId="46" fillId="0" borderId="0" xfId="0" applyFont="1" applyAlignment="1" applyProtection="1">
      <alignment horizontal="center" vertical="center"/>
      <protection hidden="1"/>
    </xf>
    <xf numFmtId="0" fontId="32" fillId="0" borderId="0" xfId="0" applyFont="1" applyAlignment="1" applyProtection="1">
      <alignment horizontal="center" vertical="center"/>
      <protection hidden="1"/>
    </xf>
    <xf numFmtId="37" fontId="39" fillId="0" borderId="8" xfId="0" applyNumberFormat="1" applyFont="1" applyBorder="1" applyProtection="1">
      <alignment vertical="center"/>
      <protection locked="0"/>
    </xf>
    <xf numFmtId="37" fontId="39" fillId="0" borderId="4" xfId="0" applyNumberFormat="1" applyFont="1" applyBorder="1" applyProtection="1">
      <alignment vertical="center"/>
      <protection locked="0"/>
    </xf>
    <xf numFmtId="38" fontId="47" fillId="0" borderId="0" xfId="1" applyFont="1" applyFill="1" applyBorder="1" applyAlignment="1">
      <alignment horizontal="left" vertical="center"/>
    </xf>
    <xf numFmtId="0" fontId="48" fillId="0" borderId="0" xfId="0" applyFont="1" applyProtection="1">
      <alignment vertical="center"/>
      <protection hidden="1"/>
    </xf>
    <xf numFmtId="38" fontId="20" fillId="0" borderId="4" xfId="0" applyNumberFormat="1" applyFont="1" applyBorder="1" applyProtection="1">
      <alignment vertical="center"/>
      <protection locked="0"/>
    </xf>
    <xf numFmtId="38" fontId="15" fillId="11" borderId="0" xfId="1" applyFont="1" applyFill="1" applyBorder="1" applyProtection="1">
      <alignment vertical="center"/>
      <protection hidden="1"/>
    </xf>
    <xf numFmtId="0" fontId="15" fillId="4" borderId="4" xfId="0" applyFont="1" applyFill="1" applyBorder="1" applyAlignment="1" applyProtection="1">
      <alignment horizontal="left" vertical="center" wrapText="1"/>
      <protection hidden="1"/>
    </xf>
    <xf numFmtId="0" fontId="15" fillId="7" borderId="44" xfId="0" applyFont="1" applyFill="1" applyBorder="1" applyAlignment="1" applyProtection="1">
      <alignment horizontal="center" vertical="center" wrapText="1"/>
      <protection hidden="1"/>
    </xf>
    <xf numFmtId="0" fontId="15" fillId="7" borderId="45" xfId="0" applyFont="1" applyFill="1" applyBorder="1" applyAlignment="1" applyProtection="1">
      <alignment horizontal="center" vertical="center" wrapText="1"/>
      <protection hidden="1"/>
    </xf>
    <xf numFmtId="0" fontId="15" fillId="7" borderId="31" xfId="0" applyFont="1" applyFill="1" applyBorder="1" applyAlignment="1" applyProtection="1">
      <alignment horizontal="center" vertical="center" wrapText="1"/>
      <protection hidden="1"/>
    </xf>
    <xf numFmtId="0" fontId="15" fillId="7" borderId="46" xfId="0" applyFont="1" applyFill="1" applyBorder="1" applyAlignment="1" applyProtection="1">
      <alignment horizontal="center" vertical="center" wrapText="1"/>
      <protection hidden="1"/>
    </xf>
    <xf numFmtId="0" fontId="15" fillId="7" borderId="32" xfId="0" applyFont="1" applyFill="1" applyBorder="1" applyAlignment="1" applyProtection="1">
      <alignment horizontal="center" vertical="center" wrapText="1"/>
      <protection hidden="1"/>
    </xf>
    <xf numFmtId="0" fontId="15" fillId="7" borderId="47" xfId="0" applyFont="1" applyFill="1" applyBorder="1" applyAlignment="1" applyProtection="1">
      <alignment horizontal="center" vertical="center" wrapText="1"/>
      <protection hidden="1"/>
    </xf>
    <xf numFmtId="0" fontId="15" fillId="7" borderId="27" xfId="0" applyFont="1" applyFill="1" applyBorder="1" applyAlignment="1" applyProtection="1">
      <alignment horizontal="center" vertical="center" wrapText="1"/>
      <protection hidden="1"/>
    </xf>
    <xf numFmtId="0" fontId="15" fillId="7" borderId="10" xfId="0" applyFont="1" applyFill="1" applyBorder="1" applyAlignment="1" applyProtection="1">
      <alignment horizontal="center" vertical="center" wrapText="1"/>
      <protection hidden="1"/>
    </xf>
    <xf numFmtId="37" fontId="15" fillId="8" borderId="28" xfId="0" applyNumberFormat="1" applyFont="1" applyFill="1" applyBorder="1" applyAlignment="1" applyProtection="1">
      <alignment horizontal="center" vertical="center" wrapText="1"/>
      <protection hidden="1"/>
    </xf>
    <xf numFmtId="37" fontId="15" fillId="8" borderId="29" xfId="0" applyNumberFormat="1" applyFont="1" applyFill="1" applyBorder="1" applyAlignment="1" applyProtection="1">
      <alignment horizontal="center" vertical="center" wrapText="1"/>
      <protection hidden="1"/>
    </xf>
    <xf numFmtId="37" fontId="15" fillId="7" borderId="26" xfId="0" applyNumberFormat="1" applyFont="1" applyFill="1" applyBorder="1" applyAlignment="1" applyProtection="1">
      <alignment horizontal="center" vertical="center" wrapText="1"/>
      <protection hidden="1"/>
    </xf>
    <xf numFmtId="37" fontId="15" fillId="7" borderId="42" xfId="0" applyNumberFormat="1" applyFont="1" applyFill="1" applyBorder="1" applyAlignment="1" applyProtection="1">
      <alignment horizontal="center" vertical="center" wrapText="1"/>
      <protection hidden="1"/>
    </xf>
    <xf numFmtId="37" fontId="17" fillId="7" borderId="4" xfId="0" applyNumberFormat="1" applyFont="1" applyFill="1" applyBorder="1" applyAlignment="1" applyProtection="1">
      <alignment horizontal="center" vertical="center" wrapText="1"/>
      <protection hidden="1"/>
    </xf>
    <xf numFmtId="37" fontId="17" fillId="7" borderId="26" xfId="0" applyNumberFormat="1" applyFont="1" applyFill="1" applyBorder="1" applyAlignment="1" applyProtection="1">
      <alignment horizontal="center" vertical="center" wrapText="1"/>
      <protection hidden="1"/>
    </xf>
    <xf numFmtId="0" fontId="15" fillId="5" borderId="19" xfId="0" applyFont="1" applyFill="1" applyBorder="1" applyAlignment="1" applyProtection="1">
      <alignment horizontal="center" vertical="center" wrapText="1"/>
      <protection hidden="1"/>
    </xf>
    <xf numFmtId="0" fontId="15" fillId="5" borderId="15" xfId="0" applyFont="1" applyFill="1" applyBorder="1" applyAlignment="1" applyProtection="1">
      <alignment horizontal="center" vertical="center" wrapText="1"/>
      <protection hidden="1"/>
    </xf>
    <xf numFmtId="0" fontId="15" fillId="7" borderId="26" xfId="0" applyFont="1" applyFill="1" applyBorder="1" applyAlignment="1" applyProtection="1">
      <alignment horizontal="center" vertical="center" wrapText="1"/>
      <protection hidden="1"/>
    </xf>
    <xf numFmtId="0" fontId="15" fillId="7" borderId="9" xfId="0" applyFont="1" applyFill="1" applyBorder="1" applyAlignment="1" applyProtection="1">
      <alignment horizontal="center" vertical="center" wrapText="1"/>
      <protection hidden="1"/>
    </xf>
    <xf numFmtId="0" fontId="32" fillId="3" borderId="1" xfId="0" applyFont="1" applyFill="1" applyBorder="1" applyAlignment="1" applyProtection="1">
      <alignment horizontal="center" vertical="center"/>
      <protection locked="0"/>
    </xf>
    <xf numFmtId="0" fontId="32" fillId="3" borderId="2" xfId="0" applyFont="1" applyFill="1" applyBorder="1" applyAlignment="1" applyProtection="1">
      <alignment horizontal="center" vertical="center"/>
      <protection locked="0"/>
    </xf>
    <xf numFmtId="0" fontId="32" fillId="3" borderId="8" xfId="0" applyFont="1" applyFill="1" applyBorder="1" applyAlignment="1" applyProtection="1">
      <alignment horizontal="center" vertical="center"/>
      <protection locked="0"/>
    </xf>
    <xf numFmtId="0" fontId="32" fillId="3" borderId="5" xfId="0" applyFont="1" applyFill="1" applyBorder="1" applyAlignment="1" applyProtection="1">
      <alignment horizontal="center" vertical="center"/>
      <protection locked="0"/>
    </xf>
    <xf numFmtId="37" fontId="10" fillId="3" borderId="4" xfId="2" applyFont="1" applyFill="1" applyBorder="1" applyAlignment="1" applyProtection="1">
      <alignment horizontal="center" vertical="center"/>
      <protection hidden="1"/>
    </xf>
    <xf numFmtId="0" fontId="7" fillId="7" borderId="35" xfId="0" applyFont="1" applyFill="1" applyBorder="1" applyAlignment="1" applyProtection="1">
      <alignment horizontal="center" vertical="center"/>
      <protection hidden="1"/>
    </xf>
    <xf numFmtId="0" fontId="7" fillId="7" borderId="2" xfId="0" applyFont="1" applyFill="1" applyBorder="1" applyAlignment="1" applyProtection="1">
      <alignment horizontal="center" vertical="center"/>
      <protection hidden="1"/>
    </xf>
    <xf numFmtId="0" fontId="7" fillId="7" borderId="8" xfId="0" applyFont="1" applyFill="1" applyBorder="1" applyAlignment="1" applyProtection="1">
      <alignment horizontal="center" vertical="center"/>
      <protection hidden="1"/>
    </xf>
    <xf numFmtId="0" fontId="7" fillId="7" borderId="4" xfId="0" applyFont="1" applyFill="1" applyBorder="1" applyAlignment="1" applyProtection="1">
      <alignment horizontal="center" vertical="center"/>
      <protection hidden="1"/>
    </xf>
    <xf numFmtId="0" fontId="32" fillId="3" borderId="9" xfId="0" applyFont="1" applyFill="1" applyBorder="1" applyAlignment="1" applyProtection="1">
      <alignment horizontal="center" vertical="center"/>
      <protection hidden="1"/>
    </xf>
    <xf numFmtId="0" fontId="32" fillId="3" borderId="10" xfId="0" applyFont="1" applyFill="1" applyBorder="1" applyAlignment="1" applyProtection="1">
      <alignment horizontal="center" vertical="center"/>
      <protection hidden="1"/>
    </xf>
    <xf numFmtId="0" fontId="32" fillId="6" borderId="16" xfId="0" applyFont="1" applyFill="1" applyBorder="1" applyAlignment="1" applyProtection="1">
      <alignment horizontal="center" vertical="center"/>
      <protection hidden="1"/>
    </xf>
    <xf numFmtId="0" fontId="32" fillId="6" borderId="9" xfId="0" applyFont="1" applyFill="1" applyBorder="1" applyAlignment="1" applyProtection="1">
      <alignment horizontal="center" vertical="center"/>
      <protection hidden="1"/>
    </xf>
    <xf numFmtId="176" fontId="45" fillId="0" borderId="5" xfId="2" applyNumberFormat="1" applyFont="1" applyBorder="1" applyAlignment="1" applyProtection="1">
      <alignment horizontal="center" vertical="center"/>
      <protection locked="0"/>
    </xf>
    <xf numFmtId="176" fontId="45" fillId="0" borderId="30" xfId="2" applyNumberFormat="1" applyFont="1" applyBorder="1" applyAlignment="1" applyProtection="1">
      <alignment horizontal="center" vertical="center"/>
      <protection locked="0"/>
    </xf>
    <xf numFmtId="176" fontId="45" fillId="0" borderId="8" xfId="2" applyNumberFormat="1" applyFont="1" applyBorder="1" applyAlignment="1" applyProtection="1">
      <alignment horizontal="center" vertical="center"/>
      <protection locked="0"/>
    </xf>
    <xf numFmtId="0" fontId="15" fillId="4" borderId="26" xfId="0" applyFont="1" applyFill="1" applyBorder="1" applyAlignment="1" applyProtection="1">
      <alignment horizontal="center" vertical="center" wrapText="1"/>
      <protection hidden="1"/>
    </xf>
    <xf numFmtId="0" fontId="15" fillId="4" borderId="9" xfId="0" applyFont="1" applyFill="1" applyBorder="1" applyAlignment="1" applyProtection="1">
      <alignment horizontal="center" vertical="center" wrapText="1"/>
      <protection hidden="1"/>
    </xf>
    <xf numFmtId="0" fontId="15" fillId="10" borderId="26" xfId="0" applyFont="1" applyFill="1" applyBorder="1" applyAlignment="1" applyProtection="1">
      <alignment horizontal="center" vertical="center" wrapText="1"/>
      <protection hidden="1"/>
    </xf>
    <xf numFmtId="0" fontId="15" fillId="10" borderId="9" xfId="0" applyFont="1" applyFill="1" applyBorder="1" applyAlignment="1" applyProtection="1">
      <alignment horizontal="center" vertical="center" wrapText="1"/>
      <protection hidden="1"/>
    </xf>
    <xf numFmtId="178" fontId="7" fillId="4" borderId="0" xfId="0" applyNumberFormat="1" applyFont="1" applyFill="1" applyAlignment="1" applyProtection="1">
      <alignment horizontal="center" vertical="center"/>
      <protection hidden="1"/>
    </xf>
    <xf numFmtId="37" fontId="39" fillId="0" borderId="4" xfId="0" applyNumberFormat="1" applyFont="1" applyBorder="1" applyProtection="1">
      <alignment vertical="center"/>
      <protection hidden="1"/>
    </xf>
    <xf numFmtId="37" fontId="39" fillId="0" borderId="1" xfId="0" applyNumberFormat="1" applyFont="1" applyBorder="1" applyProtection="1">
      <alignment vertical="center"/>
      <protection hidden="1"/>
    </xf>
    <xf numFmtId="37" fontId="39" fillId="0" borderId="8" xfId="0" applyNumberFormat="1" applyFont="1" applyBorder="1" applyProtection="1">
      <alignment vertical="center"/>
      <protection hidden="1"/>
    </xf>
    <xf numFmtId="37" fontId="39" fillId="0" borderId="48" xfId="0" applyNumberFormat="1" applyFont="1" applyBorder="1" applyProtection="1">
      <alignment vertical="center"/>
      <protection hidden="1"/>
    </xf>
    <xf numFmtId="37" fontId="39" fillId="0" borderId="2" xfId="0" applyNumberFormat="1" applyFont="1" applyBorder="1" applyProtection="1">
      <alignment vertical="center"/>
      <protection hidden="1"/>
    </xf>
    <xf numFmtId="0" fontId="19" fillId="0" borderId="4" xfId="0" applyFont="1" applyBorder="1" applyAlignment="1" applyProtection="1">
      <alignment horizontal="center" vertical="center"/>
      <protection hidden="1"/>
    </xf>
    <xf numFmtId="0" fontId="19" fillId="0" borderId="4" xfId="0" applyFont="1" applyBorder="1" applyProtection="1">
      <alignment vertical="center"/>
      <protection hidden="1"/>
    </xf>
    <xf numFmtId="177" fontId="19" fillId="0" borderId="4" xfId="0" applyNumberFormat="1" applyFont="1" applyBorder="1" applyProtection="1">
      <alignment vertical="center"/>
      <protection hidden="1"/>
    </xf>
    <xf numFmtId="38" fontId="20" fillId="0" borderId="11" xfId="1" applyFont="1" applyFill="1" applyBorder="1" applyAlignment="1" applyProtection="1">
      <alignment vertical="center"/>
      <protection hidden="1"/>
    </xf>
    <xf numFmtId="0" fontId="20" fillId="0" borderId="4" xfId="0" applyFont="1" applyBorder="1" applyProtection="1">
      <alignment vertical="center"/>
      <protection hidden="1"/>
    </xf>
    <xf numFmtId="38" fontId="20" fillId="0" borderId="4" xfId="0" applyNumberFormat="1" applyFont="1" applyBorder="1" applyProtection="1">
      <alignment vertical="center"/>
      <protection hidden="1"/>
    </xf>
    <xf numFmtId="38" fontId="20" fillId="0" borderId="17" xfId="1" applyFont="1" applyFill="1" applyBorder="1" applyAlignment="1" applyProtection="1">
      <alignment vertical="center"/>
      <protection hidden="1"/>
    </xf>
  </cellXfs>
  <cellStyles count="4">
    <cellStyle name="桁区切り" xfId="1" builtinId="6"/>
    <cellStyle name="標準" xfId="0" builtinId="0"/>
    <cellStyle name="標準_退職金制度診断システム1_04" xfId="2" xr:uid="{00000000-0005-0000-0000-000002000000}"/>
    <cellStyle name="未定義" xfId="3" xr:uid="{00000000-0005-0000-0000-000003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CC"/>
      <color rgb="FF00FFFF"/>
      <color rgb="FF66FF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chartsheet" Target="chartsheets/sheet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5.xml"/><Relationship Id="rId5" Type="http://schemas.openxmlformats.org/officeDocument/2006/relationships/worksheet" Target="worksheets/sheet4.xml"/><Relationship Id="rId10" Type="http://schemas.openxmlformats.org/officeDocument/2006/relationships/calcChain" Target="calcChain.xml"/><Relationship Id="rId4" Type="http://schemas.openxmlformats.org/officeDocument/2006/relationships/worksheet" Target="worksheets/sheet3.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a:lstStyle/>
          <a:p>
            <a:pPr>
              <a:defRPr sz="1400" b="1" i="0" u="none" strike="noStrike" baseline="0">
                <a:solidFill>
                  <a:srgbClr val="000000"/>
                </a:solidFill>
                <a:latin typeface="ＭＳ Ｐゴシック"/>
                <a:ea typeface="ＭＳ Ｐゴシック"/>
                <a:cs typeface="ＭＳ Ｐゴシック"/>
              </a:defRPr>
            </a:pPr>
            <a:r>
              <a:rPr lang="ja-JP" altLang="en-US" sz="1400" b="1"/>
              <a:t>モデル基本給グラフ</a:t>
            </a:r>
          </a:p>
        </c:rich>
      </c:tx>
      <c:layout>
        <c:manualLayout>
          <c:xMode val="edge"/>
          <c:yMode val="edge"/>
          <c:x val="0.39270832717794979"/>
          <c:y val="6.5656537094480161E-2"/>
        </c:manualLayout>
      </c:layout>
      <c:overlay val="0"/>
      <c:spPr>
        <a:solidFill>
          <a:srgbClr val="FFFFC0"/>
        </a:solidFill>
        <a:ln w="3175">
          <a:solidFill>
            <a:srgbClr val="000000"/>
          </a:solidFill>
          <a:prstDash val="solid"/>
        </a:ln>
      </c:spPr>
    </c:title>
    <c:autoTitleDeleted val="0"/>
    <c:plotArea>
      <c:layout>
        <c:manualLayout>
          <c:layoutTarget val="inner"/>
          <c:xMode val="edge"/>
          <c:yMode val="edge"/>
          <c:x val="0.11111545179639808"/>
          <c:y val="0.11616289788520319"/>
          <c:w val="0.75208333333333333"/>
          <c:h val="0.74579124579124578"/>
        </c:manualLayout>
      </c:layout>
      <c:lineChart>
        <c:grouping val="standard"/>
        <c:varyColors val="0"/>
        <c:ser>
          <c:idx val="1"/>
          <c:order val="0"/>
          <c:tx>
            <c:v>標準生計費</c:v>
          </c:tx>
          <c:spPr>
            <a:ln w="22225">
              <a:solidFill>
                <a:srgbClr val="FF0000"/>
              </a:solidFill>
              <a:prstDash val="solid"/>
            </a:ln>
          </c:spPr>
          <c:marker>
            <c:symbol val="none"/>
          </c:marker>
          <c:cat>
            <c:numRef>
              <c:f>'1.５項移行平均基本給算出'!$B$8:$B$54</c:f>
              <c:numCache>
                <c:formatCode>General</c:formatCode>
                <c:ptCount val="47"/>
                <c:pt idx="0">
                  <c:v>18</c:v>
                </c:pt>
                <c:pt idx="1">
                  <c:v>19</c:v>
                </c:pt>
                <c:pt idx="2">
                  <c:v>20</c:v>
                </c:pt>
                <c:pt idx="3">
                  <c:v>21</c:v>
                </c:pt>
                <c:pt idx="4">
                  <c:v>22</c:v>
                </c:pt>
                <c:pt idx="5">
                  <c:v>23</c:v>
                </c:pt>
                <c:pt idx="6">
                  <c:v>24</c:v>
                </c:pt>
                <c:pt idx="7">
                  <c:v>25</c:v>
                </c:pt>
                <c:pt idx="8">
                  <c:v>26</c:v>
                </c:pt>
                <c:pt idx="9">
                  <c:v>27</c:v>
                </c:pt>
                <c:pt idx="10">
                  <c:v>28</c:v>
                </c:pt>
                <c:pt idx="11">
                  <c:v>29</c:v>
                </c:pt>
                <c:pt idx="12">
                  <c:v>30</c:v>
                </c:pt>
                <c:pt idx="13">
                  <c:v>31</c:v>
                </c:pt>
                <c:pt idx="14">
                  <c:v>32</c:v>
                </c:pt>
                <c:pt idx="15">
                  <c:v>33</c:v>
                </c:pt>
                <c:pt idx="16">
                  <c:v>34</c:v>
                </c:pt>
                <c:pt idx="17">
                  <c:v>35</c:v>
                </c:pt>
                <c:pt idx="18">
                  <c:v>36</c:v>
                </c:pt>
                <c:pt idx="19">
                  <c:v>37</c:v>
                </c:pt>
                <c:pt idx="20">
                  <c:v>38</c:v>
                </c:pt>
                <c:pt idx="21">
                  <c:v>39</c:v>
                </c:pt>
                <c:pt idx="22">
                  <c:v>40</c:v>
                </c:pt>
                <c:pt idx="23">
                  <c:v>41</c:v>
                </c:pt>
                <c:pt idx="24">
                  <c:v>42</c:v>
                </c:pt>
                <c:pt idx="25">
                  <c:v>43</c:v>
                </c:pt>
                <c:pt idx="26">
                  <c:v>44</c:v>
                </c:pt>
                <c:pt idx="27">
                  <c:v>45</c:v>
                </c:pt>
                <c:pt idx="28">
                  <c:v>46</c:v>
                </c:pt>
                <c:pt idx="29">
                  <c:v>47</c:v>
                </c:pt>
                <c:pt idx="30">
                  <c:v>48</c:v>
                </c:pt>
                <c:pt idx="31">
                  <c:v>49</c:v>
                </c:pt>
                <c:pt idx="32">
                  <c:v>50</c:v>
                </c:pt>
                <c:pt idx="33">
                  <c:v>51</c:v>
                </c:pt>
                <c:pt idx="34">
                  <c:v>52</c:v>
                </c:pt>
                <c:pt idx="35">
                  <c:v>53</c:v>
                </c:pt>
                <c:pt idx="36">
                  <c:v>54</c:v>
                </c:pt>
                <c:pt idx="37">
                  <c:v>55</c:v>
                </c:pt>
                <c:pt idx="38">
                  <c:v>56</c:v>
                </c:pt>
                <c:pt idx="39">
                  <c:v>57</c:v>
                </c:pt>
                <c:pt idx="40">
                  <c:v>58</c:v>
                </c:pt>
                <c:pt idx="41">
                  <c:v>59</c:v>
                </c:pt>
                <c:pt idx="42">
                  <c:v>60</c:v>
                </c:pt>
                <c:pt idx="43">
                  <c:v>61</c:v>
                </c:pt>
                <c:pt idx="44">
                  <c:v>62</c:v>
                </c:pt>
                <c:pt idx="45">
                  <c:v>63</c:v>
                </c:pt>
                <c:pt idx="46">
                  <c:v>64</c:v>
                </c:pt>
              </c:numCache>
            </c:numRef>
          </c:cat>
          <c:val>
            <c:numRef>
              <c:f>'4.標準生計費データ'!$C$7:$C$54</c:f>
              <c:numCache>
                <c:formatCode>_(* #,##0_);_(* \(#,##0\);_(* "-"_);_(@_)</c:formatCode>
                <c:ptCount val="48"/>
                <c:pt idx="0">
                  <c:v>107590</c:v>
                </c:pt>
                <c:pt idx="1">
                  <c:v>108890</c:v>
                </c:pt>
                <c:pt idx="2">
                  <c:v>110290</c:v>
                </c:pt>
                <c:pt idx="3">
                  <c:v>111600</c:v>
                </c:pt>
                <c:pt idx="4">
                  <c:v>112990</c:v>
                </c:pt>
                <c:pt idx="5">
                  <c:v>114390</c:v>
                </c:pt>
                <c:pt idx="6">
                  <c:v>115790</c:v>
                </c:pt>
                <c:pt idx="7">
                  <c:v>117190</c:v>
                </c:pt>
                <c:pt idx="8">
                  <c:v>118490</c:v>
                </c:pt>
                <c:pt idx="9">
                  <c:v>119890</c:v>
                </c:pt>
                <c:pt idx="10">
                  <c:v>121200</c:v>
                </c:pt>
                <c:pt idx="11">
                  <c:v>133690</c:v>
                </c:pt>
                <c:pt idx="12">
                  <c:v>147390</c:v>
                </c:pt>
                <c:pt idx="13">
                  <c:v>161470</c:v>
                </c:pt>
                <c:pt idx="14">
                  <c:v>175830</c:v>
                </c:pt>
                <c:pt idx="15">
                  <c:v>190460</c:v>
                </c:pt>
                <c:pt idx="16">
                  <c:v>194470</c:v>
                </c:pt>
                <c:pt idx="17">
                  <c:v>197740</c:v>
                </c:pt>
                <c:pt idx="18">
                  <c:v>200810</c:v>
                </c:pt>
                <c:pt idx="19">
                  <c:v>204730</c:v>
                </c:pt>
                <c:pt idx="20">
                  <c:v>208460</c:v>
                </c:pt>
                <c:pt idx="21">
                  <c:v>212090</c:v>
                </c:pt>
                <c:pt idx="22">
                  <c:v>215820</c:v>
                </c:pt>
                <c:pt idx="23">
                  <c:v>219460</c:v>
                </c:pt>
                <c:pt idx="24">
                  <c:v>223750</c:v>
                </c:pt>
                <c:pt idx="25">
                  <c:v>228310</c:v>
                </c:pt>
                <c:pt idx="26">
                  <c:v>233160</c:v>
                </c:pt>
                <c:pt idx="27">
                  <c:v>238750</c:v>
                </c:pt>
                <c:pt idx="28">
                  <c:v>244630</c:v>
                </c:pt>
                <c:pt idx="29">
                  <c:v>250780</c:v>
                </c:pt>
                <c:pt idx="30">
                  <c:v>256930</c:v>
                </c:pt>
                <c:pt idx="31">
                  <c:v>263090</c:v>
                </c:pt>
                <c:pt idx="32">
                  <c:v>269050</c:v>
                </c:pt>
                <c:pt idx="33">
                  <c:v>274370</c:v>
                </c:pt>
                <c:pt idx="34">
                  <c:v>278190</c:v>
                </c:pt>
                <c:pt idx="35">
                  <c:v>277440</c:v>
                </c:pt>
                <c:pt idx="36">
                  <c:v>276040</c:v>
                </c:pt>
                <c:pt idx="37">
                  <c:v>264580</c:v>
                </c:pt>
                <c:pt idx="38">
                  <c:v>252270</c:v>
                </c:pt>
                <c:pt idx="39">
                  <c:v>239410</c:v>
                </c:pt>
                <c:pt idx="40">
                  <c:v>228970</c:v>
                </c:pt>
                <c:pt idx="41">
                  <c:v>218800</c:v>
                </c:pt>
              </c:numCache>
            </c:numRef>
          </c:val>
          <c:smooth val="0"/>
          <c:extLst>
            <c:ext xmlns:c16="http://schemas.microsoft.com/office/drawing/2014/chart" uri="{C3380CC4-5D6E-409C-BE32-E72D297353CC}">
              <c16:uniqueId val="{00000001-9CAC-4C2C-8AD8-33808ADFFAB2}"/>
            </c:ext>
          </c:extLst>
        </c:ser>
        <c:ser>
          <c:idx val="2"/>
          <c:order val="1"/>
          <c:tx>
            <c:v>５項平均カーブ</c:v>
          </c:tx>
          <c:spPr>
            <a:ln>
              <a:solidFill>
                <a:srgbClr val="0000CC"/>
              </a:solidFill>
            </a:ln>
          </c:spPr>
          <c:marker>
            <c:symbol val="none"/>
          </c:marker>
          <c:cat>
            <c:numRef>
              <c:f>'1.５項移行平均基本給算出'!$B$8:$B$54</c:f>
              <c:numCache>
                <c:formatCode>General</c:formatCode>
                <c:ptCount val="47"/>
                <c:pt idx="0">
                  <c:v>18</c:v>
                </c:pt>
                <c:pt idx="1">
                  <c:v>19</c:v>
                </c:pt>
                <c:pt idx="2">
                  <c:v>20</c:v>
                </c:pt>
                <c:pt idx="3">
                  <c:v>21</c:v>
                </c:pt>
                <c:pt idx="4">
                  <c:v>22</c:v>
                </c:pt>
                <c:pt idx="5">
                  <c:v>23</c:v>
                </c:pt>
                <c:pt idx="6">
                  <c:v>24</c:v>
                </c:pt>
                <c:pt idx="7">
                  <c:v>25</c:v>
                </c:pt>
                <c:pt idx="8">
                  <c:v>26</c:v>
                </c:pt>
                <c:pt idx="9">
                  <c:v>27</c:v>
                </c:pt>
                <c:pt idx="10">
                  <c:v>28</c:v>
                </c:pt>
                <c:pt idx="11">
                  <c:v>29</c:v>
                </c:pt>
                <c:pt idx="12">
                  <c:v>30</c:v>
                </c:pt>
                <c:pt idx="13">
                  <c:v>31</c:v>
                </c:pt>
                <c:pt idx="14">
                  <c:v>32</c:v>
                </c:pt>
                <c:pt idx="15">
                  <c:v>33</c:v>
                </c:pt>
                <c:pt idx="16">
                  <c:v>34</c:v>
                </c:pt>
                <c:pt idx="17">
                  <c:v>35</c:v>
                </c:pt>
                <c:pt idx="18">
                  <c:v>36</c:v>
                </c:pt>
                <c:pt idx="19">
                  <c:v>37</c:v>
                </c:pt>
                <c:pt idx="20">
                  <c:v>38</c:v>
                </c:pt>
                <c:pt idx="21">
                  <c:v>39</c:v>
                </c:pt>
                <c:pt idx="22">
                  <c:v>40</c:v>
                </c:pt>
                <c:pt idx="23">
                  <c:v>41</c:v>
                </c:pt>
                <c:pt idx="24">
                  <c:v>42</c:v>
                </c:pt>
                <c:pt idx="25">
                  <c:v>43</c:v>
                </c:pt>
                <c:pt idx="26">
                  <c:v>44</c:v>
                </c:pt>
                <c:pt idx="27">
                  <c:v>45</c:v>
                </c:pt>
                <c:pt idx="28">
                  <c:v>46</c:v>
                </c:pt>
                <c:pt idx="29">
                  <c:v>47</c:v>
                </c:pt>
                <c:pt idx="30">
                  <c:v>48</c:v>
                </c:pt>
                <c:pt idx="31">
                  <c:v>49</c:v>
                </c:pt>
                <c:pt idx="32">
                  <c:v>50</c:v>
                </c:pt>
                <c:pt idx="33">
                  <c:v>51</c:v>
                </c:pt>
                <c:pt idx="34">
                  <c:v>52</c:v>
                </c:pt>
                <c:pt idx="35">
                  <c:v>53</c:v>
                </c:pt>
                <c:pt idx="36">
                  <c:v>54</c:v>
                </c:pt>
                <c:pt idx="37">
                  <c:v>55</c:v>
                </c:pt>
                <c:pt idx="38">
                  <c:v>56</c:v>
                </c:pt>
                <c:pt idx="39">
                  <c:v>57</c:v>
                </c:pt>
                <c:pt idx="40">
                  <c:v>58</c:v>
                </c:pt>
                <c:pt idx="41">
                  <c:v>59</c:v>
                </c:pt>
                <c:pt idx="42">
                  <c:v>60</c:v>
                </c:pt>
                <c:pt idx="43">
                  <c:v>61</c:v>
                </c:pt>
                <c:pt idx="44">
                  <c:v>62</c:v>
                </c:pt>
                <c:pt idx="45">
                  <c:v>63</c:v>
                </c:pt>
                <c:pt idx="46">
                  <c:v>64</c:v>
                </c:pt>
              </c:numCache>
            </c:numRef>
          </c:cat>
          <c:val>
            <c:numRef>
              <c:f>'1.５項移行平均基本給算出'!$L$8:$L$49</c:f>
              <c:numCache>
                <c:formatCode>#,##0_);\(#,##0\)</c:formatCode>
                <c:ptCount val="42"/>
                <c:pt idx="0">
                  <c:v>199200</c:v>
                </c:pt>
                <c:pt idx="1">
                  <c:v>201700</c:v>
                </c:pt>
                <c:pt idx="2">
                  <c:v>206700</c:v>
                </c:pt>
                <c:pt idx="3">
                  <c:v>212500</c:v>
                </c:pt>
                <c:pt idx="4">
                  <c:v>218600</c:v>
                </c:pt>
                <c:pt idx="5">
                  <c:v>224972</c:v>
                </c:pt>
                <c:pt idx="6">
                  <c:v>234164</c:v>
                </c:pt>
                <c:pt idx="7">
                  <c:v>241420</c:v>
                </c:pt>
                <c:pt idx="8">
                  <c:v>249156</c:v>
                </c:pt>
                <c:pt idx="9">
                  <c:v>257372</c:v>
                </c:pt>
                <c:pt idx="10">
                  <c:v>265576</c:v>
                </c:pt>
                <c:pt idx="11">
                  <c:v>271720</c:v>
                </c:pt>
                <c:pt idx="12">
                  <c:v>276560</c:v>
                </c:pt>
                <c:pt idx="13">
                  <c:v>280880</c:v>
                </c:pt>
                <c:pt idx="14">
                  <c:v>284680</c:v>
                </c:pt>
                <c:pt idx="15">
                  <c:v>288508</c:v>
                </c:pt>
                <c:pt idx="16">
                  <c:v>293056</c:v>
                </c:pt>
                <c:pt idx="17">
                  <c:v>298324</c:v>
                </c:pt>
                <c:pt idx="18">
                  <c:v>304312</c:v>
                </c:pt>
                <c:pt idx="19">
                  <c:v>309540</c:v>
                </c:pt>
                <c:pt idx="20">
                  <c:v>310516</c:v>
                </c:pt>
                <c:pt idx="21">
                  <c:v>312212</c:v>
                </c:pt>
                <c:pt idx="22">
                  <c:v>314628</c:v>
                </c:pt>
                <c:pt idx="23">
                  <c:v>317752</c:v>
                </c:pt>
                <c:pt idx="24">
                  <c:v>321876</c:v>
                </c:pt>
                <c:pt idx="25">
                  <c:v>330464</c:v>
                </c:pt>
                <c:pt idx="26">
                  <c:v>337852</c:v>
                </c:pt>
                <c:pt idx="27">
                  <c:v>343990</c:v>
                </c:pt>
                <c:pt idx="28">
                  <c:v>346610</c:v>
                </c:pt>
                <c:pt idx="29">
                  <c:v>355626</c:v>
                </c:pt>
                <c:pt idx="30">
                  <c:v>352130</c:v>
                </c:pt>
                <c:pt idx="31">
                  <c:v>352154</c:v>
                </c:pt>
                <c:pt idx="32">
                  <c:v>353738</c:v>
                </c:pt>
                <c:pt idx="33">
                  <c:v>368998</c:v>
                </c:pt>
                <c:pt idx="34">
                  <c:v>363171.33333333337</c:v>
                </c:pt>
                <c:pt idx="35">
                  <c:v>373024.66666666669</c:v>
                </c:pt>
                <c:pt idx="36">
                  <c:v>373036.66666666669</c:v>
                </c:pt>
                <c:pt idx="37">
                  <c:v>376326.66666666669</c:v>
                </c:pt>
                <c:pt idx="38">
                  <c:v>368270.66666666669</c:v>
                </c:pt>
                <c:pt idx="39">
                  <c:v>374905.33333333337</c:v>
                </c:pt>
                <c:pt idx="40">
                  <c:v>383160</c:v>
                </c:pt>
                <c:pt idx="41">
                  <c:v>388160</c:v>
                </c:pt>
              </c:numCache>
            </c:numRef>
          </c:val>
          <c:smooth val="0"/>
          <c:extLst>
            <c:ext xmlns:c16="http://schemas.microsoft.com/office/drawing/2014/chart" uri="{C3380CC4-5D6E-409C-BE32-E72D297353CC}">
              <c16:uniqueId val="{00000001-DD1F-4776-946F-94AFB4DE80D5}"/>
            </c:ext>
          </c:extLst>
        </c:ser>
        <c:dLbls>
          <c:showLegendKey val="0"/>
          <c:showVal val="0"/>
          <c:showCatName val="0"/>
          <c:showSerName val="0"/>
          <c:showPercent val="0"/>
          <c:showBubbleSize val="0"/>
        </c:dLbls>
        <c:smooth val="0"/>
        <c:axId val="64279296"/>
        <c:axId val="64281216"/>
      </c:lineChart>
      <c:catAx>
        <c:axId val="64279296"/>
        <c:scaling>
          <c:orientation val="minMax"/>
        </c:scaling>
        <c:delete val="0"/>
        <c:axPos val="b"/>
        <c:title>
          <c:tx>
            <c:rich>
              <a:bodyPr/>
              <a:lstStyle/>
              <a:p>
                <a:pPr>
                  <a:defRPr sz="1400" b="0" i="0" u="none" strike="noStrike" baseline="0">
                    <a:solidFill>
                      <a:srgbClr val="000000"/>
                    </a:solidFill>
                    <a:latin typeface="ＭＳ Ｐゴシック"/>
                    <a:ea typeface="ＭＳ Ｐゴシック"/>
                    <a:cs typeface="ＭＳ Ｐゴシック"/>
                  </a:defRPr>
                </a:pPr>
                <a:r>
                  <a:rPr lang="ja-JP" altLang="en-US"/>
                  <a:t>年齢</a:t>
                </a:r>
              </a:p>
            </c:rich>
          </c:tx>
          <c:layout>
            <c:manualLayout>
              <c:xMode val="edge"/>
              <c:yMode val="edge"/>
              <c:x val="0.45625005061093138"/>
              <c:y val="0.92929293286319004"/>
            </c:manualLayout>
          </c:layout>
          <c:overlay val="0"/>
          <c:spPr>
            <a:solidFill>
              <a:srgbClr val="FFFFC0"/>
            </a:solidFill>
            <a:ln w="3175">
              <a:solidFill>
                <a:srgbClr val="000000"/>
              </a:solidFill>
              <a:prstDash val="solid"/>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64281216"/>
        <c:crosses val="autoZero"/>
        <c:auto val="1"/>
        <c:lblAlgn val="ctr"/>
        <c:lblOffset val="100"/>
        <c:tickLblSkip val="5"/>
        <c:tickMarkSkip val="1"/>
        <c:noMultiLvlLbl val="0"/>
      </c:catAx>
      <c:valAx>
        <c:axId val="64281216"/>
        <c:scaling>
          <c:orientation val="minMax"/>
        </c:scaling>
        <c:delete val="0"/>
        <c:axPos val="l"/>
        <c:majorGridlines>
          <c:spPr>
            <a:ln w="3175">
              <a:solidFill>
                <a:srgbClr val="000000"/>
              </a:solidFill>
              <a:prstDash val="solid"/>
            </a:ln>
          </c:spPr>
        </c:majorGridlines>
        <c:title>
          <c:tx>
            <c:rich>
              <a:bodyPr rot="0" vert="wordArtVertRtl"/>
              <a:lstStyle/>
              <a:p>
                <a:pPr algn="ctr">
                  <a:defRPr sz="1400" b="0" i="0" u="none" strike="noStrike" baseline="0">
                    <a:solidFill>
                      <a:srgbClr val="000000"/>
                    </a:solidFill>
                    <a:latin typeface="ＭＳ Ｐゴシック"/>
                    <a:ea typeface="ＭＳ Ｐゴシック"/>
                    <a:cs typeface="ＭＳ Ｐゴシック"/>
                  </a:defRPr>
                </a:pPr>
                <a:r>
                  <a:rPr lang="ja-JP" altLang="en-US"/>
                  <a:t>基本給額</a:t>
                </a:r>
              </a:p>
            </c:rich>
          </c:tx>
          <c:layout>
            <c:manualLayout>
              <c:xMode val="edge"/>
              <c:yMode val="edge"/>
              <c:x val="2.8125014362561613E-2"/>
              <c:y val="0.41919187277853026"/>
            </c:manualLayout>
          </c:layout>
          <c:overlay val="0"/>
          <c:spPr>
            <a:solidFill>
              <a:srgbClr val="FFFFC0"/>
            </a:solidFill>
            <a:ln w="3175">
              <a:solidFill>
                <a:srgbClr val="000000"/>
              </a:solidFill>
              <a:prstDash val="solid"/>
            </a:ln>
          </c:spPr>
        </c:title>
        <c:numFmt formatCode="_(* #,##0_);_(* \(#,##0\);_(* &quot;-&quot;_);_(@_)"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64279296"/>
        <c:crosses val="autoZero"/>
        <c:crossBetween val="between"/>
        <c:dispUnits>
          <c:builtInUnit val="tenThousands"/>
          <c:dispUnitsLbl>
            <c:layout>
              <c:manualLayout>
                <c:xMode val="edge"/>
                <c:yMode val="edge"/>
                <c:x val="4.0625000000000001E-2"/>
                <c:y val="0.12962962962962962"/>
              </c:manualLayout>
            </c:layout>
            <c:spPr>
              <a:noFill/>
              <a:ln w="25400">
                <a:noFill/>
              </a:ln>
            </c:spPr>
            <c:txPr>
              <a:bodyPr rot="0" vert="wordArtVertRtl"/>
              <a:lstStyle/>
              <a:p>
                <a:pPr algn="ctr">
                  <a:defRPr sz="1100" b="1" i="0" u="none" strike="noStrike" baseline="0">
                    <a:solidFill>
                      <a:srgbClr val="000000"/>
                    </a:solidFill>
                    <a:latin typeface="ＭＳ Ｐゴシック"/>
                    <a:ea typeface="ＭＳ Ｐゴシック"/>
                    <a:cs typeface="ＭＳ Ｐゴシック"/>
                  </a:defRPr>
                </a:pPr>
                <a:endParaRPr lang="ja-JP"/>
              </a:p>
            </c:txPr>
          </c:dispUnitsLbl>
        </c:dispUnits>
      </c:valAx>
      <c:spPr>
        <a:gradFill rotWithShape="0">
          <a:gsLst>
            <a:gs pos="0">
              <a:srgbClr val="FFFF99"/>
            </a:gs>
            <a:gs pos="100000">
              <a:srgbClr val="FFFF99">
                <a:gamma/>
                <a:tint val="0"/>
                <a:invGamma/>
              </a:srgbClr>
            </a:gs>
          </a:gsLst>
          <a:lin ang="0" scaled="1"/>
        </a:gradFill>
        <a:ln w="12700">
          <a:solidFill>
            <a:srgbClr val="808080"/>
          </a:solidFill>
          <a:prstDash val="solid"/>
        </a:ln>
      </c:spPr>
    </c:plotArea>
    <c:legend>
      <c:legendPos val="r"/>
      <c:overlay val="0"/>
    </c:legend>
    <c:plotVisOnly val="1"/>
    <c:dispBlanksAs val="gap"/>
    <c:showDLblsOverMax val="0"/>
  </c:chart>
  <c:spPr>
    <a:solidFill>
      <a:schemeClr val="accent6">
        <a:lumMod val="20000"/>
        <a:lumOff val="80000"/>
      </a:schemeClr>
    </a:solid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tabColor rgb="FF92D050"/>
  </sheetPr>
  <sheetViews>
    <sheetView zoomScale="101" workbookViewId="0"/>
  </sheetViews>
  <sheetProtection content="1" objects="1"/>
  <pageMargins left="0.78700000000000003" right="0.78700000000000003" top="0.98399999999999999" bottom="0.98399999999999999" header="0.51200000000000001" footer="0.51200000000000001"/>
  <pageSetup paperSize="9" orientation="landscape" r:id="rId1"/>
  <headerFooter alignWithMargins="0">
    <oddFooter>&amp;C&amp;10&amp;P</oddFooter>
  </headerFooter>
  <drawing r:id="rId2"/>
</chartsheet>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320040</xdr:colOff>
      <xdr:row>3</xdr:row>
      <xdr:rowOff>137160</xdr:rowOff>
    </xdr:from>
    <xdr:to>
      <xdr:col>16</xdr:col>
      <xdr:colOff>373380</xdr:colOff>
      <xdr:row>7</xdr:row>
      <xdr:rowOff>121920</xdr:rowOff>
    </xdr:to>
    <xdr:sp macro="" textlink="">
      <xdr:nvSpPr>
        <xdr:cNvPr id="4" name="四角形吹き出し 3">
          <a:extLst>
            <a:ext uri="{FF2B5EF4-FFF2-40B4-BE49-F238E27FC236}">
              <a16:creationId xmlns:a16="http://schemas.microsoft.com/office/drawing/2014/main" id="{8AAE65AC-9253-4FB3-9905-6CA108FE35B2}"/>
            </a:ext>
          </a:extLst>
        </xdr:cNvPr>
        <xdr:cNvSpPr/>
      </xdr:nvSpPr>
      <xdr:spPr>
        <a:xfrm>
          <a:off x="6507480" y="693420"/>
          <a:ext cx="3139440" cy="746760"/>
        </a:xfrm>
        <a:prstGeom prst="wedgeRectCallout">
          <a:avLst>
            <a:gd name="adj1" fmla="val -59820"/>
            <a:gd name="adj2" fmla="val 55013"/>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solidFill>
                <a:srgbClr val="FF0000"/>
              </a:solidFill>
            </a:rPr>
            <a:t>この「お試し無料版」では、一部シートの行番号２５以降のセル入力が制限されています。</a:t>
          </a:r>
          <a:endParaRPr kumimoji="1" lang="en-US" altLang="ja-JP" sz="1100" b="1">
            <a:solidFill>
              <a:srgbClr val="FF0000"/>
            </a:solidFill>
          </a:endParaRPr>
        </a:p>
        <a:p>
          <a:pPr algn="l"/>
          <a:r>
            <a:rPr kumimoji="1" lang="ja-JP" altLang="en-US" sz="1100" b="1" u="sng">
              <a:solidFill>
                <a:srgbClr val="0000CC"/>
              </a:solidFill>
            </a:rPr>
            <a:t>制限のない</a:t>
          </a:r>
          <a:r>
            <a:rPr kumimoji="1" lang="en-US" altLang="ja-JP" sz="1100" b="1" u="sng">
              <a:solidFill>
                <a:srgbClr val="0000CC"/>
              </a:solidFill>
            </a:rPr>
            <a:t>【</a:t>
          </a:r>
          <a:r>
            <a:rPr kumimoji="1" lang="ja-JP" altLang="en-US" sz="1100" b="1" u="sng">
              <a:solidFill>
                <a:srgbClr val="0000CC"/>
              </a:solidFill>
            </a:rPr>
            <a:t>有料版</a:t>
          </a:r>
          <a:r>
            <a:rPr kumimoji="1" lang="en-US" altLang="ja-JP" sz="1100" b="1" u="sng">
              <a:solidFill>
                <a:srgbClr val="0000CC"/>
              </a:solidFill>
            </a:rPr>
            <a:t>】</a:t>
          </a:r>
          <a:r>
            <a:rPr kumimoji="1" lang="ja-JP" altLang="en-US" sz="1100" b="1" u="sng">
              <a:solidFill>
                <a:srgbClr val="0000CC"/>
              </a:solidFill>
            </a:rPr>
            <a:t>のご購入をご検討ください。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337706</xdr:colOff>
      <xdr:row>0</xdr:row>
      <xdr:rowOff>95250</xdr:rowOff>
    </xdr:from>
    <xdr:to>
      <xdr:col>6</xdr:col>
      <xdr:colOff>155864</xdr:colOff>
      <xdr:row>6</xdr:row>
      <xdr:rowOff>43295</xdr:rowOff>
    </xdr:to>
    <xdr:grpSp>
      <xdr:nvGrpSpPr>
        <xdr:cNvPr id="2" name="グループ化 1">
          <a:extLst>
            <a:ext uri="{FF2B5EF4-FFF2-40B4-BE49-F238E27FC236}">
              <a16:creationId xmlns:a16="http://schemas.microsoft.com/office/drawing/2014/main" id="{967FF611-FB97-4002-ACF9-D029406C0D2C}"/>
            </a:ext>
          </a:extLst>
        </xdr:cNvPr>
        <xdr:cNvGrpSpPr/>
      </xdr:nvGrpSpPr>
      <xdr:grpSpPr>
        <a:xfrm>
          <a:off x="2623706" y="95250"/>
          <a:ext cx="3357994" cy="1853045"/>
          <a:chOff x="3697434" y="-63376"/>
          <a:chExt cx="3758044" cy="1468751"/>
        </a:xfrm>
      </xdr:grpSpPr>
      <xdr:sp macro="" textlink="">
        <xdr:nvSpPr>
          <xdr:cNvPr id="13" name="AutoShape 1">
            <a:extLst>
              <a:ext uri="{FF2B5EF4-FFF2-40B4-BE49-F238E27FC236}">
                <a16:creationId xmlns:a16="http://schemas.microsoft.com/office/drawing/2014/main" id="{72EB4E85-72EF-4C55-88D8-A2D6B04EFA0F}"/>
              </a:ext>
            </a:extLst>
          </xdr:cNvPr>
          <xdr:cNvSpPr>
            <a:spLocks noChangeArrowheads="1"/>
          </xdr:cNvSpPr>
        </xdr:nvSpPr>
        <xdr:spPr bwMode="auto">
          <a:xfrm rot="10800000" flipH="1" flipV="1">
            <a:off x="6052707" y="609802"/>
            <a:ext cx="69271" cy="795573"/>
          </a:xfrm>
          <a:prstGeom prst="downArrow">
            <a:avLst>
              <a:gd name="adj1" fmla="val 50000"/>
              <a:gd name="adj2" fmla="val 25000"/>
            </a:avLst>
          </a:prstGeom>
          <a:solidFill>
            <a:srgbClr val="FFC000"/>
          </a:solidFill>
          <a:ln w="9525">
            <a:solidFill>
              <a:srgbClr val="FF0000"/>
            </a:solidFill>
            <a:miter lim="800000"/>
            <a:headEnd/>
            <a:tailEnd/>
          </a:ln>
        </xdr:spPr>
        <xdr:txBody>
          <a:bodyPr/>
          <a:lstStyle/>
          <a:p>
            <a:endParaRPr lang="ja-JP" altLang="en-US"/>
          </a:p>
        </xdr:txBody>
      </xdr:sp>
      <xdr:sp macro="" textlink="">
        <xdr:nvSpPr>
          <xdr:cNvPr id="11" name="正方形/長方形 10">
            <a:extLst>
              <a:ext uri="{FF2B5EF4-FFF2-40B4-BE49-F238E27FC236}">
                <a16:creationId xmlns:a16="http://schemas.microsoft.com/office/drawing/2014/main" id="{E2D35142-5B98-4E4C-A95B-9D70408A887F}"/>
              </a:ext>
            </a:extLst>
          </xdr:cNvPr>
          <xdr:cNvSpPr/>
        </xdr:nvSpPr>
        <xdr:spPr>
          <a:xfrm>
            <a:off x="3697434" y="-63376"/>
            <a:ext cx="3758044" cy="665529"/>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u="sng">
                <a:solidFill>
                  <a:schemeClr val="dk1"/>
                </a:solidFill>
                <a:effectLst/>
                <a:latin typeface="+mn-lt"/>
                <a:ea typeface="+mn-ea"/>
                <a:cs typeface="+mn-cs"/>
              </a:rPr>
              <a:t>目的：Ｅ列の上から最初のデータを貼り付けます（手入力でも可）。</a:t>
            </a:r>
            <a:endParaRPr kumimoji="1" lang="en-US" altLang="ja-JP" sz="1000" u="sng">
              <a:solidFill>
                <a:schemeClr val="dk1"/>
              </a:solidFill>
              <a:effectLst/>
              <a:latin typeface="+mn-lt"/>
              <a:ea typeface="+mn-ea"/>
              <a:cs typeface="+mn-cs"/>
            </a:endParaRPr>
          </a:p>
          <a:p>
            <a:pPr algn="l"/>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配列数式</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難解で作成者にも理解できない！）</a:t>
            </a:r>
            <a:endParaRPr kumimoji="1" lang="en-US" altLang="ja-JP" sz="1000">
              <a:solidFill>
                <a:schemeClr val="dk1"/>
              </a:solidFill>
              <a:effectLst/>
              <a:latin typeface="+mn-lt"/>
              <a:ea typeface="+mn-ea"/>
              <a:cs typeface="+mn-cs"/>
            </a:endParaRPr>
          </a:p>
          <a:p>
            <a:pPr algn="l"/>
            <a:r>
              <a:rPr kumimoji="1" lang="ja-JP" altLang="en-US" sz="1000">
                <a:solidFill>
                  <a:srgbClr val="0000CC"/>
                </a:solidFill>
                <a:latin typeface="+mn-ea"/>
                <a:ea typeface="+mn-ea"/>
              </a:rPr>
              <a:t>＝</a:t>
            </a:r>
            <a:r>
              <a:rPr kumimoji="1" lang="en-US" altLang="ja-JP" sz="1000">
                <a:solidFill>
                  <a:schemeClr val="tx1"/>
                </a:solidFill>
                <a:latin typeface="+mn-ea"/>
                <a:ea typeface="+mn-ea"/>
              </a:rPr>
              <a:t>INDIRECT("E"&amp;MIN(IF($E7:$E100&lt;&gt;"",ROW($E7:$E100),9999)))</a:t>
            </a:r>
          </a:p>
          <a:p>
            <a:pPr algn="l"/>
            <a:r>
              <a:rPr kumimoji="1" lang="en-US" altLang="ja-JP" sz="1000">
                <a:solidFill>
                  <a:schemeClr val="tx1"/>
                </a:solidFill>
                <a:latin typeface="+mn-ea"/>
                <a:ea typeface="+mn-ea"/>
              </a:rPr>
              <a:t>※</a:t>
            </a:r>
            <a:r>
              <a:rPr kumimoji="1" lang="ja-JP" altLang="en-US" sz="1000">
                <a:solidFill>
                  <a:schemeClr val="tx1"/>
                </a:solidFill>
                <a:latin typeface="+mn-ea"/>
                <a:ea typeface="+mn-ea"/>
              </a:rPr>
              <a:t>確定時は、「</a:t>
            </a:r>
            <a:r>
              <a:rPr kumimoji="1" lang="en-US" altLang="ja-JP" sz="1000">
                <a:solidFill>
                  <a:schemeClr val="tx1"/>
                </a:solidFill>
                <a:latin typeface="+mn-ea"/>
                <a:ea typeface="+mn-ea"/>
              </a:rPr>
              <a:t>SHIFT</a:t>
            </a:r>
            <a:r>
              <a:rPr kumimoji="1" lang="ja-JP" altLang="en-US" sz="1000">
                <a:solidFill>
                  <a:schemeClr val="tx1"/>
                </a:solidFill>
                <a:latin typeface="+mn-ea"/>
                <a:ea typeface="+mn-ea"/>
              </a:rPr>
              <a:t>＋</a:t>
            </a:r>
            <a:r>
              <a:rPr kumimoji="1" lang="en-US" altLang="ja-JP" sz="1000">
                <a:solidFill>
                  <a:schemeClr val="tx1"/>
                </a:solidFill>
                <a:latin typeface="+mn-ea"/>
                <a:ea typeface="+mn-ea"/>
              </a:rPr>
              <a:t>CTRL+ENTER</a:t>
            </a:r>
            <a:r>
              <a:rPr kumimoji="1" lang="ja-JP" altLang="en-US" sz="1000">
                <a:solidFill>
                  <a:schemeClr val="tx1"/>
                </a:solidFill>
                <a:latin typeface="+mn-ea"/>
                <a:ea typeface="+mn-ea"/>
              </a:rPr>
              <a:t>」のキーを同時押し。</a:t>
            </a:r>
            <a:endParaRPr kumimoji="1" lang="en-US" altLang="ja-JP" sz="1000">
              <a:solidFill>
                <a:schemeClr val="tx1"/>
              </a:solidFill>
              <a:latin typeface="+mn-ea"/>
              <a:ea typeface="+mn-ea"/>
            </a:endParaRPr>
          </a:p>
        </xdr:txBody>
      </xdr:sp>
    </xdr:grpSp>
    <xdr:clientData/>
  </xdr:twoCellAnchor>
  <xdr:twoCellAnchor>
    <xdr:from>
      <xdr:col>6</xdr:col>
      <xdr:colOff>251113</xdr:colOff>
      <xdr:row>0</xdr:row>
      <xdr:rowOff>112567</xdr:rowOff>
    </xdr:from>
    <xdr:to>
      <xdr:col>12</xdr:col>
      <xdr:colOff>741218</xdr:colOff>
      <xdr:row>5</xdr:row>
      <xdr:rowOff>155077</xdr:rowOff>
    </xdr:to>
    <xdr:grpSp>
      <xdr:nvGrpSpPr>
        <xdr:cNvPr id="3" name="グループ化 2">
          <a:extLst>
            <a:ext uri="{FF2B5EF4-FFF2-40B4-BE49-F238E27FC236}">
              <a16:creationId xmlns:a16="http://schemas.microsoft.com/office/drawing/2014/main" id="{45C8AE83-86C5-4BAC-A35E-6C0F4EE80243}"/>
            </a:ext>
          </a:extLst>
        </xdr:cNvPr>
        <xdr:cNvGrpSpPr/>
      </xdr:nvGrpSpPr>
      <xdr:grpSpPr>
        <a:xfrm>
          <a:off x="6076949" y="112567"/>
          <a:ext cx="6350578" cy="1566510"/>
          <a:chOff x="6736770" y="111814"/>
          <a:chExt cx="5508651" cy="1523249"/>
        </a:xfrm>
      </xdr:grpSpPr>
      <xdr:grpSp>
        <xdr:nvGrpSpPr>
          <xdr:cNvPr id="10" name="グループ化 9">
            <a:extLst>
              <a:ext uri="{FF2B5EF4-FFF2-40B4-BE49-F238E27FC236}">
                <a16:creationId xmlns:a16="http://schemas.microsoft.com/office/drawing/2014/main" id="{98B8575E-BFB0-47E6-AB2F-D4755DE315B8}"/>
              </a:ext>
            </a:extLst>
          </xdr:cNvPr>
          <xdr:cNvGrpSpPr/>
        </xdr:nvGrpSpPr>
        <xdr:grpSpPr>
          <a:xfrm>
            <a:off x="6736770" y="111814"/>
            <a:ext cx="5508651" cy="1523249"/>
            <a:chOff x="3697432" y="-50172"/>
            <a:chExt cx="5508651" cy="1214216"/>
          </a:xfrm>
        </xdr:grpSpPr>
        <xdr:sp macro="" textlink="">
          <xdr:nvSpPr>
            <xdr:cNvPr id="12" name="AutoShape 1">
              <a:extLst>
                <a:ext uri="{FF2B5EF4-FFF2-40B4-BE49-F238E27FC236}">
                  <a16:creationId xmlns:a16="http://schemas.microsoft.com/office/drawing/2014/main" id="{06A71391-451B-4764-B78E-D5CEC10D0F82}"/>
                </a:ext>
              </a:extLst>
            </xdr:cNvPr>
            <xdr:cNvSpPr>
              <a:spLocks noChangeArrowheads="1"/>
            </xdr:cNvSpPr>
          </xdr:nvSpPr>
          <xdr:spPr bwMode="auto">
            <a:xfrm rot="10800000" flipH="1" flipV="1">
              <a:off x="6724799" y="957502"/>
              <a:ext cx="268432" cy="206542"/>
            </a:xfrm>
            <a:prstGeom prst="downArrow">
              <a:avLst>
                <a:gd name="adj1" fmla="val 50000"/>
                <a:gd name="adj2" fmla="val 25000"/>
              </a:avLst>
            </a:prstGeom>
            <a:solidFill>
              <a:srgbClr val="FFC000"/>
            </a:solidFill>
            <a:ln w="9525">
              <a:solidFill>
                <a:srgbClr val="FF0000"/>
              </a:solidFill>
              <a:miter lim="800000"/>
              <a:headEnd/>
              <a:tailEnd/>
            </a:ln>
          </xdr:spPr>
          <xdr:txBody>
            <a:bodyPr/>
            <a:lstStyle/>
            <a:p>
              <a:endParaRPr lang="ja-JP" altLang="en-US"/>
            </a:p>
          </xdr:txBody>
        </xdr:sp>
        <xdr:sp macro="" textlink="">
          <xdr:nvSpPr>
            <xdr:cNvPr id="15" name="正方形/長方形 14">
              <a:extLst>
                <a:ext uri="{FF2B5EF4-FFF2-40B4-BE49-F238E27FC236}">
                  <a16:creationId xmlns:a16="http://schemas.microsoft.com/office/drawing/2014/main" id="{6327A0A4-9418-42D6-967B-F836FAED73A0}"/>
                </a:ext>
              </a:extLst>
            </xdr:cNvPr>
            <xdr:cNvSpPr/>
          </xdr:nvSpPr>
          <xdr:spPr>
            <a:xfrm>
              <a:off x="3697432" y="-50172"/>
              <a:ext cx="5508651" cy="1008344"/>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000" b="1" u="sng">
                  <a:solidFill>
                    <a:srgbClr val="0000CC"/>
                  </a:solidFill>
                  <a:effectLst/>
                  <a:latin typeface="+mn-lt"/>
                  <a:ea typeface="+mn-ea"/>
                  <a:cs typeface="+mn-cs"/>
                </a:rPr>
                <a:t>【</a:t>
              </a:r>
              <a:r>
                <a:rPr kumimoji="1" lang="ja-JP" altLang="en-US" sz="1000" b="1" u="sng">
                  <a:solidFill>
                    <a:srgbClr val="0000CC"/>
                  </a:solidFill>
                  <a:effectLst/>
                  <a:latin typeface="+mn-lt"/>
                  <a:ea typeface="+mn-ea"/>
                  <a:cs typeface="+mn-cs"/>
                </a:rPr>
                <a:t>比例補完ｽﾃｯﾌﾟ１</a:t>
              </a:r>
              <a:r>
                <a:rPr kumimoji="1" lang="en-US" altLang="ja-JP" sz="1000" b="1" u="sng">
                  <a:solidFill>
                    <a:srgbClr val="0000CC"/>
                  </a:solidFill>
                  <a:effectLst/>
                  <a:latin typeface="+mn-lt"/>
                  <a:ea typeface="+mn-ea"/>
                  <a:cs typeface="+mn-cs"/>
                </a:rPr>
                <a:t>】</a:t>
              </a:r>
              <a:r>
                <a:rPr kumimoji="1" lang="ja-JP" altLang="en-US" sz="1000" u="sng">
                  <a:solidFill>
                    <a:schemeClr val="dk1"/>
                  </a:solidFill>
                  <a:effectLst/>
                  <a:latin typeface="+mn-lt"/>
                  <a:ea typeface="+mn-ea"/>
                  <a:cs typeface="+mn-cs"/>
                </a:rPr>
                <a:t>：スタートおよび最後で</a:t>
              </a:r>
              <a:r>
                <a:rPr kumimoji="1" lang="ja-JP" altLang="ja-JP" sz="1000" u="sng">
                  <a:solidFill>
                    <a:schemeClr val="dk1"/>
                  </a:solidFill>
                  <a:effectLst/>
                  <a:latin typeface="+mn-lt"/>
                  <a:ea typeface="+mn-ea"/>
                  <a:cs typeface="+mn-cs"/>
                </a:rPr>
                <a:t>該当者が在籍しない</a:t>
              </a:r>
              <a:r>
                <a:rPr kumimoji="1" lang="ja-JP" altLang="ja-JP" sz="1000" b="1" u="sng">
                  <a:solidFill>
                    <a:schemeClr val="dk1"/>
                  </a:solidFill>
                  <a:effectLst/>
                  <a:latin typeface="+mn-lt"/>
                  <a:ea typeface="+mn-ea"/>
                  <a:cs typeface="+mn-cs"/>
                </a:rPr>
                <a:t>空白</a:t>
              </a:r>
              <a:r>
                <a:rPr kumimoji="1" lang="ja-JP" altLang="ja-JP" sz="1000" u="sng">
                  <a:solidFill>
                    <a:schemeClr val="dk1"/>
                  </a:solidFill>
                  <a:effectLst/>
                  <a:latin typeface="+mn-lt"/>
                  <a:ea typeface="+mn-ea"/>
                  <a:cs typeface="+mn-cs"/>
                </a:rPr>
                <a:t>を補完します！</a:t>
              </a:r>
              <a:endParaRPr lang="ja-JP" altLang="ja-JP" sz="1000">
                <a:effectLst/>
              </a:endParaRPr>
            </a:p>
            <a:p>
              <a:pPr algn="l">
                <a:lnSpc>
                  <a:spcPts val="1300"/>
                </a:lnSpc>
              </a:pPr>
              <a:r>
                <a:rPr kumimoji="1" lang="ja-JP" altLang="en-US" sz="1000" u="none">
                  <a:solidFill>
                    <a:schemeClr val="dk1"/>
                  </a:solidFill>
                  <a:effectLst/>
                  <a:latin typeface="+mn-lt"/>
                  <a:ea typeface="+mn-ea"/>
                  <a:cs typeface="+mn-cs"/>
                </a:rPr>
                <a:t>　■</a:t>
              </a:r>
              <a:r>
                <a:rPr kumimoji="1" lang="ja-JP" altLang="en-US" sz="1000" u="sng">
                  <a:solidFill>
                    <a:schemeClr val="dk1"/>
                  </a:solidFill>
                  <a:effectLst/>
                  <a:latin typeface="+mn-lt"/>
                  <a:ea typeface="+mn-ea"/>
                  <a:cs typeface="+mn-cs"/>
                </a:rPr>
                <a:t>スタート年齢</a:t>
              </a:r>
              <a:r>
                <a:rPr kumimoji="1" lang="en-US" altLang="ja-JP" sz="1000" u="sng">
                  <a:solidFill>
                    <a:schemeClr val="dk1"/>
                  </a:solidFill>
                  <a:effectLst/>
                  <a:latin typeface="+mn-lt"/>
                  <a:ea typeface="+mn-ea"/>
                  <a:cs typeface="+mn-cs"/>
                </a:rPr>
                <a:t>18</a:t>
              </a:r>
              <a:r>
                <a:rPr kumimoji="1" lang="ja-JP" altLang="en-US" sz="1000" u="sng">
                  <a:solidFill>
                    <a:schemeClr val="dk1"/>
                  </a:solidFill>
                  <a:effectLst/>
                  <a:latin typeface="+mn-lt"/>
                  <a:ea typeface="+mn-ea"/>
                  <a:cs typeface="+mn-cs"/>
                </a:rPr>
                <a:t>歳の該当者が</a:t>
              </a:r>
              <a:r>
                <a:rPr kumimoji="1" lang="ja-JP" altLang="en-US" sz="1050" u="sng">
                  <a:solidFill>
                    <a:schemeClr val="dk1"/>
                  </a:solidFill>
                  <a:effectLst/>
                  <a:latin typeface="+mn-lt"/>
                  <a:ea typeface="+mn-ea"/>
                  <a:cs typeface="+mn-cs"/>
                </a:rPr>
                <a:t>いないときの補完</a:t>
              </a:r>
              <a:r>
                <a:rPr kumimoji="1" lang="ja-JP" altLang="ja-JP" sz="1050" b="1" u="sng">
                  <a:solidFill>
                    <a:schemeClr val="tx1"/>
                  </a:solidFill>
                  <a:effectLst/>
                  <a:latin typeface="+mn-lt"/>
                  <a:ea typeface="+mn-ea"/>
                  <a:cs typeface="+mn-cs"/>
                </a:rPr>
                <a:t>（</a:t>
              </a:r>
              <a:r>
                <a:rPr kumimoji="1" lang="ja-JP" altLang="en-US" sz="1050" b="1" u="sng">
                  <a:solidFill>
                    <a:schemeClr val="tx1"/>
                  </a:solidFill>
                  <a:effectLst/>
                  <a:latin typeface="+mn-lt"/>
                  <a:ea typeface="+mn-ea"/>
                  <a:cs typeface="+mn-cs"/>
                </a:rPr>
                <a:t>補正金額は</a:t>
              </a:r>
              <a:r>
                <a:rPr kumimoji="1" lang="ja-JP" altLang="ja-JP" sz="1050" b="1" u="sng">
                  <a:solidFill>
                    <a:schemeClr val="tx1"/>
                  </a:solidFill>
                  <a:effectLst/>
                  <a:latin typeface="+mn-lt"/>
                  <a:ea typeface="+mn-ea"/>
                  <a:cs typeface="+mn-cs"/>
                </a:rPr>
                <a:t>裁量可</a:t>
              </a:r>
              <a:r>
                <a:rPr kumimoji="1" lang="ja-JP" altLang="en-US" sz="1050" b="1" u="sng">
                  <a:solidFill>
                    <a:schemeClr val="tx1"/>
                  </a:solidFill>
                  <a:effectLst/>
                  <a:latin typeface="+mn-lt"/>
                  <a:ea typeface="+mn-ea"/>
                  <a:cs typeface="+mn-cs"/>
                </a:rPr>
                <a:t>とします</a:t>
              </a:r>
              <a:r>
                <a:rPr kumimoji="1" lang="ja-JP" altLang="ja-JP" sz="1050" b="1" u="sng">
                  <a:solidFill>
                    <a:schemeClr val="tx1"/>
                  </a:solidFill>
                  <a:effectLst/>
                  <a:latin typeface="+mn-lt"/>
                  <a:ea typeface="+mn-ea"/>
                  <a:cs typeface="+mn-cs"/>
                </a:rPr>
                <a:t>）</a:t>
              </a:r>
              <a:endParaRPr kumimoji="1" lang="en-US" altLang="ja-JP" sz="1050" u="sng">
                <a:solidFill>
                  <a:schemeClr val="tx1"/>
                </a:solidFill>
                <a:effectLst/>
                <a:latin typeface="+mn-lt"/>
                <a:ea typeface="+mn-ea"/>
                <a:cs typeface="+mn-cs"/>
              </a:endParaRPr>
            </a:p>
            <a:p>
              <a:pPr algn="l">
                <a:lnSpc>
                  <a:spcPts val="1300"/>
                </a:lnSpc>
              </a:pPr>
              <a:r>
                <a:rPr kumimoji="1" lang="ja-JP" altLang="en-US" sz="1050" u="none">
                  <a:solidFill>
                    <a:schemeClr val="tx1"/>
                  </a:solidFill>
                  <a:effectLst/>
                  <a:latin typeface="+mn-lt"/>
                  <a:ea typeface="+mn-ea"/>
                  <a:cs typeface="+mn-cs"/>
                </a:rPr>
                <a:t>　　Ｅ列の最初の在籍データまでを手入力で補完します（原則ﾏｲﾅｽで）</a:t>
              </a:r>
              <a:endParaRPr kumimoji="1" lang="en-US" altLang="ja-JP" sz="1050" u="none">
                <a:solidFill>
                  <a:schemeClr val="tx1"/>
                </a:solidFill>
                <a:effectLst/>
                <a:latin typeface="+mn-lt"/>
                <a:ea typeface="+mn-ea"/>
                <a:cs typeface="+mn-cs"/>
              </a:endParaRPr>
            </a:p>
            <a:p>
              <a:pPr>
                <a:lnSpc>
                  <a:spcPts val="1300"/>
                </a:lnSpc>
              </a:pPr>
              <a:r>
                <a:rPr kumimoji="1" lang="ja-JP" altLang="en-US" sz="1050">
                  <a:solidFill>
                    <a:schemeClr val="tx1"/>
                  </a:solidFill>
                  <a:effectLst/>
                  <a:latin typeface="+mn-lt"/>
                  <a:ea typeface="+mn-ea"/>
                  <a:cs typeface="+mn-cs"/>
                </a:rPr>
                <a:t>　</a:t>
              </a:r>
              <a:r>
                <a:rPr kumimoji="1" lang="ja-JP" altLang="ja-JP" sz="1050">
                  <a:solidFill>
                    <a:schemeClr val="tx1"/>
                  </a:solidFill>
                  <a:effectLst/>
                  <a:latin typeface="+mn-lt"/>
                  <a:ea typeface="+mn-ea"/>
                  <a:cs typeface="+mn-cs"/>
                </a:rPr>
                <a:t>■</a:t>
              </a:r>
              <a:r>
                <a:rPr kumimoji="1" lang="ja-JP" altLang="ja-JP" sz="1050" u="sng">
                  <a:solidFill>
                    <a:schemeClr val="tx1"/>
                  </a:solidFill>
                  <a:effectLst/>
                  <a:latin typeface="+mn-lt"/>
                  <a:ea typeface="+mn-ea"/>
                  <a:cs typeface="+mn-cs"/>
                </a:rPr>
                <a:t>定年前年齢</a:t>
              </a:r>
              <a:r>
                <a:rPr kumimoji="1" lang="en-US" altLang="ja-JP" sz="1050" u="sng">
                  <a:solidFill>
                    <a:schemeClr val="tx1"/>
                  </a:solidFill>
                  <a:effectLst/>
                  <a:latin typeface="+mn-lt"/>
                  <a:ea typeface="+mn-ea"/>
                  <a:cs typeface="+mn-cs"/>
                </a:rPr>
                <a:t>59</a:t>
              </a:r>
              <a:r>
                <a:rPr kumimoji="1" lang="ja-JP" altLang="ja-JP" sz="1050" u="sng">
                  <a:solidFill>
                    <a:schemeClr val="tx1"/>
                  </a:solidFill>
                  <a:effectLst/>
                  <a:latin typeface="+mn-lt"/>
                  <a:ea typeface="+mn-ea"/>
                  <a:cs typeface="+mn-cs"/>
                </a:rPr>
                <a:t>歳の該当者がいないときの補完</a:t>
              </a:r>
              <a:r>
                <a:rPr kumimoji="1" lang="ja-JP" altLang="ja-JP" sz="1050" b="1" u="sng">
                  <a:solidFill>
                    <a:schemeClr val="tx1"/>
                  </a:solidFill>
                  <a:effectLst/>
                  <a:latin typeface="+mn-lt"/>
                  <a:ea typeface="+mn-ea"/>
                  <a:cs typeface="+mn-cs"/>
                </a:rPr>
                <a:t>（</a:t>
              </a:r>
              <a:r>
                <a:rPr kumimoji="1" lang="ja-JP" altLang="en-US" sz="1050" b="1" u="sng">
                  <a:solidFill>
                    <a:schemeClr val="tx1"/>
                  </a:solidFill>
                  <a:effectLst/>
                  <a:latin typeface="+mn-lt"/>
                  <a:ea typeface="+mn-ea"/>
                  <a:cs typeface="+mn-cs"/>
                </a:rPr>
                <a:t>補正金額は</a:t>
              </a:r>
              <a:r>
                <a:rPr kumimoji="1" lang="ja-JP" altLang="ja-JP" sz="1050" b="1" u="sng">
                  <a:solidFill>
                    <a:schemeClr val="tx1"/>
                  </a:solidFill>
                  <a:effectLst/>
                  <a:latin typeface="+mn-lt"/>
                  <a:ea typeface="+mn-ea"/>
                  <a:cs typeface="+mn-cs"/>
                </a:rPr>
                <a:t>裁量可</a:t>
              </a:r>
              <a:r>
                <a:rPr kumimoji="1" lang="ja-JP" altLang="en-US" sz="1050" b="1" u="sng">
                  <a:solidFill>
                    <a:schemeClr val="tx1"/>
                  </a:solidFill>
                  <a:effectLst/>
                  <a:latin typeface="+mn-lt"/>
                  <a:ea typeface="+mn-ea"/>
                  <a:cs typeface="+mn-cs"/>
                </a:rPr>
                <a:t>とします</a:t>
              </a:r>
              <a:r>
                <a:rPr kumimoji="1" lang="ja-JP" altLang="ja-JP" sz="1050" b="1" u="sng">
                  <a:solidFill>
                    <a:schemeClr val="tx1"/>
                  </a:solidFill>
                  <a:effectLst/>
                  <a:latin typeface="+mn-lt"/>
                  <a:ea typeface="+mn-ea"/>
                  <a:cs typeface="+mn-cs"/>
                </a:rPr>
                <a:t>）</a:t>
              </a:r>
              <a:endParaRPr lang="ja-JP" altLang="ja-JP" sz="1050">
                <a:solidFill>
                  <a:schemeClr val="tx1"/>
                </a:solidFill>
                <a:effectLst/>
              </a:endParaRPr>
            </a:p>
            <a:p>
              <a:pPr>
                <a:lnSpc>
                  <a:spcPts val="1300"/>
                </a:lnSpc>
              </a:pPr>
              <a:r>
                <a:rPr kumimoji="1" lang="ja-JP" altLang="ja-JP" sz="1000">
                  <a:solidFill>
                    <a:schemeClr val="dk1"/>
                  </a:solidFill>
                  <a:effectLst/>
                  <a:latin typeface="+mn-lt"/>
                  <a:ea typeface="+mn-ea"/>
                  <a:cs typeface="+mn-cs"/>
                </a:rPr>
                <a:t>　　Ｅ列の</a:t>
              </a:r>
              <a:r>
                <a:rPr kumimoji="1" lang="en-US" altLang="ja-JP" sz="1000">
                  <a:solidFill>
                    <a:schemeClr val="dk1"/>
                  </a:solidFill>
                  <a:effectLst/>
                  <a:latin typeface="+mn-lt"/>
                  <a:ea typeface="+mn-ea"/>
                  <a:cs typeface="+mn-cs"/>
                </a:rPr>
                <a:t>59</a:t>
              </a:r>
              <a:r>
                <a:rPr kumimoji="1" lang="ja-JP" altLang="en-US" sz="1000">
                  <a:solidFill>
                    <a:schemeClr val="dk1"/>
                  </a:solidFill>
                  <a:effectLst/>
                  <a:latin typeface="+mn-lt"/>
                  <a:ea typeface="+mn-ea"/>
                  <a:cs typeface="+mn-cs"/>
                </a:rPr>
                <a:t>歳以前の</a:t>
              </a:r>
              <a:r>
                <a:rPr kumimoji="1" lang="ja-JP" altLang="ja-JP" sz="1000">
                  <a:solidFill>
                    <a:schemeClr val="dk1"/>
                  </a:solidFill>
                  <a:effectLst/>
                  <a:latin typeface="+mn-lt"/>
                  <a:ea typeface="+mn-ea"/>
                  <a:cs typeface="+mn-cs"/>
                </a:rPr>
                <a:t>最初の在籍</a:t>
              </a:r>
              <a:r>
                <a:rPr kumimoji="1" lang="ja-JP" altLang="ja-JP" sz="1050">
                  <a:solidFill>
                    <a:schemeClr val="dk1"/>
                  </a:solidFill>
                  <a:effectLst/>
                  <a:latin typeface="+mn-lt"/>
                  <a:ea typeface="+mn-ea"/>
                  <a:cs typeface="+mn-cs"/>
                </a:rPr>
                <a:t>データまでを手入力で補完します（</a:t>
              </a:r>
              <a:r>
                <a:rPr kumimoji="1" lang="ja-JP" altLang="en-US" sz="1050">
                  <a:solidFill>
                    <a:schemeClr val="dk1"/>
                  </a:solidFill>
                  <a:effectLst/>
                  <a:latin typeface="+mn-lt"/>
                  <a:ea typeface="+mn-ea"/>
                  <a:cs typeface="+mn-cs"/>
                </a:rPr>
                <a:t>ﾌﾟﾗﾏｲ自由</a:t>
              </a:r>
              <a:r>
                <a:rPr kumimoji="1" lang="ja-JP" altLang="ja-JP" sz="1050">
                  <a:solidFill>
                    <a:schemeClr val="dk1"/>
                  </a:solidFill>
                  <a:effectLst/>
                  <a:latin typeface="+mn-lt"/>
                  <a:ea typeface="+mn-ea"/>
                  <a:cs typeface="+mn-cs"/>
                </a:rPr>
                <a:t>）</a:t>
              </a:r>
              <a:endParaRPr kumimoji="1" lang="en-US" altLang="ja-JP" sz="1050" u="none">
                <a:solidFill>
                  <a:schemeClr val="dk1"/>
                </a:solidFill>
                <a:effectLst/>
                <a:latin typeface="+mn-lt"/>
                <a:ea typeface="+mn-ea"/>
                <a:cs typeface="+mn-cs"/>
              </a:endParaRPr>
            </a:p>
            <a:p>
              <a:pPr eaLnBrk="1" fontAlgn="auto" latinLnBrk="0" hangingPunct="1">
                <a:lnSpc>
                  <a:spcPts val="1300"/>
                </a:lnSpc>
              </a:pPr>
              <a:r>
                <a:rPr kumimoji="1" lang="en-US" altLang="ja-JP" sz="1050" b="1" u="sng">
                  <a:solidFill>
                    <a:srgbClr val="0000CC"/>
                  </a:solidFill>
                  <a:effectLst/>
                  <a:latin typeface="+mn-lt"/>
                  <a:ea typeface="+mn-ea"/>
                  <a:cs typeface="+mn-cs"/>
                </a:rPr>
                <a:t>【</a:t>
              </a:r>
              <a:r>
                <a:rPr kumimoji="1" lang="ja-JP" altLang="en-US" sz="1050" b="1" u="sng">
                  <a:solidFill>
                    <a:srgbClr val="0000CC"/>
                  </a:solidFill>
                  <a:effectLst/>
                  <a:latin typeface="+mn-lt"/>
                  <a:ea typeface="+mn-ea"/>
                  <a:cs typeface="+mn-cs"/>
                </a:rPr>
                <a:t>比例</a:t>
              </a:r>
              <a:r>
                <a:rPr kumimoji="1" lang="ja-JP" altLang="ja-JP" sz="1050" b="1" u="sng">
                  <a:solidFill>
                    <a:srgbClr val="0000CC"/>
                  </a:solidFill>
                  <a:effectLst/>
                  <a:latin typeface="+mn-lt"/>
                  <a:ea typeface="+mn-ea"/>
                  <a:cs typeface="+mn-cs"/>
                </a:rPr>
                <a:t>補完ｽﾃｯﾌﾟ</a:t>
              </a:r>
              <a:r>
                <a:rPr kumimoji="1" lang="ja-JP" altLang="en-US" sz="1050" b="1" u="sng">
                  <a:solidFill>
                    <a:srgbClr val="0000CC"/>
                  </a:solidFill>
                  <a:effectLst/>
                  <a:latin typeface="+mn-lt"/>
                  <a:ea typeface="+mn-ea"/>
                  <a:cs typeface="+mn-cs"/>
                </a:rPr>
                <a:t>２</a:t>
              </a:r>
              <a:r>
                <a:rPr kumimoji="1" lang="en-US" altLang="ja-JP" sz="1050" b="1" u="sng">
                  <a:solidFill>
                    <a:srgbClr val="0000CC"/>
                  </a:solidFill>
                  <a:effectLst/>
                  <a:latin typeface="+mn-lt"/>
                  <a:ea typeface="+mn-ea"/>
                  <a:cs typeface="+mn-cs"/>
                </a:rPr>
                <a:t>】</a:t>
              </a:r>
              <a:r>
                <a:rPr kumimoji="1" lang="ja-JP" altLang="ja-JP" sz="1050" u="sng">
                  <a:solidFill>
                    <a:schemeClr val="dk1"/>
                  </a:solidFill>
                  <a:effectLst/>
                  <a:latin typeface="+mn-lt"/>
                  <a:ea typeface="+mn-ea"/>
                  <a:cs typeface="+mn-cs"/>
                </a:rPr>
                <a:t>：</a:t>
              </a:r>
              <a:r>
                <a:rPr kumimoji="1" lang="ja-JP" altLang="en-US" sz="1050" u="sng">
                  <a:solidFill>
                    <a:schemeClr val="dk1"/>
                  </a:solidFill>
                  <a:effectLst/>
                  <a:latin typeface="+mn-lt"/>
                  <a:ea typeface="+mn-ea"/>
                  <a:cs typeface="+mn-cs"/>
                </a:rPr>
                <a:t>途中の</a:t>
              </a:r>
              <a:r>
                <a:rPr kumimoji="1" lang="ja-JP" altLang="ja-JP" sz="1050" u="sng">
                  <a:solidFill>
                    <a:schemeClr val="dk1"/>
                  </a:solidFill>
                  <a:effectLst/>
                  <a:latin typeface="+mn-lt"/>
                  <a:ea typeface="+mn-ea"/>
                  <a:cs typeface="+mn-cs"/>
                </a:rPr>
                <a:t>該当者が在籍しない</a:t>
              </a:r>
              <a:r>
                <a:rPr kumimoji="1" lang="ja-JP" altLang="ja-JP" sz="1050" b="1" u="sng">
                  <a:solidFill>
                    <a:schemeClr val="dk1"/>
                  </a:solidFill>
                  <a:effectLst/>
                  <a:latin typeface="+mn-lt"/>
                  <a:ea typeface="+mn-ea"/>
                  <a:cs typeface="+mn-cs"/>
                </a:rPr>
                <a:t>空白</a:t>
              </a:r>
              <a:r>
                <a:rPr kumimoji="1" lang="ja-JP" altLang="ja-JP" sz="1050" u="sng">
                  <a:solidFill>
                    <a:schemeClr val="dk1"/>
                  </a:solidFill>
                  <a:effectLst/>
                  <a:latin typeface="+mn-lt"/>
                  <a:ea typeface="+mn-ea"/>
                  <a:cs typeface="+mn-cs"/>
                </a:rPr>
                <a:t>を</a:t>
              </a:r>
              <a:r>
                <a:rPr kumimoji="1" lang="ja-JP" altLang="ja-JP" sz="1050" u="sng">
                  <a:solidFill>
                    <a:schemeClr val="tx1"/>
                  </a:solidFill>
                  <a:effectLst/>
                  <a:latin typeface="+mn-lt"/>
                  <a:ea typeface="+mn-ea"/>
                  <a:cs typeface="+mn-cs"/>
                </a:rPr>
                <a:t>補完します</a:t>
              </a:r>
              <a:r>
                <a:rPr kumimoji="1" lang="ja-JP" altLang="ja-JP" sz="1050" b="1" u="sng">
                  <a:solidFill>
                    <a:schemeClr val="tx1"/>
                  </a:solidFill>
                  <a:effectLst/>
                  <a:latin typeface="+mn-lt"/>
                  <a:ea typeface="+mn-ea"/>
                  <a:cs typeface="+mn-cs"/>
                </a:rPr>
                <a:t>（</a:t>
              </a:r>
              <a:r>
                <a:rPr kumimoji="1" lang="ja-JP" altLang="en-US" sz="1050" b="1" u="sng">
                  <a:solidFill>
                    <a:schemeClr val="tx1"/>
                  </a:solidFill>
                  <a:effectLst/>
                  <a:latin typeface="+mn-lt"/>
                  <a:ea typeface="+mn-ea"/>
                  <a:cs typeface="+mn-cs"/>
                </a:rPr>
                <a:t>補正金額は</a:t>
              </a:r>
              <a:r>
                <a:rPr kumimoji="1" lang="ja-JP" altLang="ja-JP" sz="1050" b="1" u="sng">
                  <a:solidFill>
                    <a:schemeClr val="tx1"/>
                  </a:solidFill>
                  <a:effectLst/>
                  <a:latin typeface="+mn-lt"/>
                  <a:ea typeface="+mn-ea"/>
                  <a:cs typeface="+mn-cs"/>
                </a:rPr>
                <a:t>裁量可</a:t>
              </a:r>
              <a:r>
                <a:rPr kumimoji="1" lang="ja-JP" altLang="en-US" sz="1050" b="1" u="sng">
                  <a:solidFill>
                    <a:schemeClr val="tx1"/>
                  </a:solidFill>
                  <a:effectLst/>
                  <a:latin typeface="+mn-lt"/>
                  <a:ea typeface="+mn-ea"/>
                  <a:cs typeface="+mn-cs"/>
                </a:rPr>
                <a:t>とします</a:t>
              </a:r>
              <a:r>
                <a:rPr kumimoji="1" lang="ja-JP" altLang="ja-JP" sz="1050" b="1" u="sng">
                  <a:solidFill>
                    <a:schemeClr val="tx1"/>
                  </a:solidFill>
                  <a:effectLst/>
                  <a:latin typeface="+mn-lt"/>
                  <a:ea typeface="+mn-ea"/>
                  <a:cs typeface="+mn-cs"/>
                </a:rPr>
                <a:t>）</a:t>
              </a:r>
              <a:r>
                <a:rPr kumimoji="1" lang="ja-JP" altLang="ja-JP" sz="1050" u="sng">
                  <a:solidFill>
                    <a:schemeClr val="tx1"/>
                  </a:solidFill>
                  <a:effectLst/>
                  <a:latin typeface="+mn-lt"/>
                  <a:ea typeface="+mn-ea"/>
                  <a:cs typeface="+mn-cs"/>
                </a:rPr>
                <a:t>！</a:t>
              </a:r>
              <a:endParaRPr lang="ja-JP" altLang="ja-JP" sz="1050">
                <a:solidFill>
                  <a:schemeClr val="tx1"/>
                </a:solidFill>
                <a:effectLst/>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Ｅ列の</a:t>
              </a:r>
              <a:r>
                <a:rPr kumimoji="1" lang="ja-JP" altLang="en-US" sz="1000">
                  <a:solidFill>
                    <a:schemeClr val="dk1"/>
                  </a:solidFill>
                  <a:effectLst/>
                  <a:latin typeface="+mn-lt"/>
                  <a:ea typeface="+mn-ea"/>
                  <a:cs typeface="+mn-cs"/>
                </a:rPr>
                <a:t>途中の空白を</a:t>
              </a:r>
              <a:r>
                <a:rPr kumimoji="1" lang="ja-JP" altLang="ja-JP" sz="1000">
                  <a:solidFill>
                    <a:schemeClr val="dk1"/>
                  </a:solidFill>
                  <a:effectLst/>
                  <a:latin typeface="+mn-lt"/>
                  <a:ea typeface="+mn-ea"/>
                  <a:cs typeface="+mn-cs"/>
                </a:rPr>
                <a:t>手入力で補完します（</a:t>
              </a:r>
              <a:r>
                <a:rPr kumimoji="1" lang="ja-JP" altLang="en-US" sz="1000">
                  <a:solidFill>
                    <a:schemeClr val="dk1"/>
                  </a:solidFill>
                  <a:effectLst/>
                  <a:latin typeface="+mn-lt"/>
                  <a:ea typeface="+mn-ea"/>
                  <a:cs typeface="+mn-cs"/>
                </a:rPr>
                <a:t>在籍者テータと次の在籍者データの金額差を算出して比例按分する</a:t>
              </a:r>
              <a:r>
                <a:rPr kumimoji="1" lang="ja-JP" altLang="ja-JP" sz="1000">
                  <a:solidFill>
                    <a:schemeClr val="dk1"/>
                  </a:solidFill>
                  <a:effectLst/>
                  <a:latin typeface="+mn-lt"/>
                  <a:ea typeface="+mn-ea"/>
                  <a:cs typeface="+mn-cs"/>
                </a:rPr>
                <a:t>）</a:t>
              </a:r>
              <a:endParaRPr lang="ja-JP" altLang="ja-JP" sz="10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000" u="none">
                <a:effectLst/>
              </a:endParaRPr>
            </a:p>
            <a:p>
              <a:pPr algn="l"/>
              <a:endParaRPr kumimoji="1" lang="en-US" altLang="ja-JP" sz="1000" u="sng">
                <a:solidFill>
                  <a:schemeClr val="dk1"/>
                </a:solidFill>
                <a:effectLst/>
                <a:latin typeface="+mn-lt"/>
                <a:ea typeface="+mn-ea"/>
                <a:cs typeface="+mn-cs"/>
              </a:endParaRPr>
            </a:p>
          </xdr:txBody>
        </xdr:sp>
      </xdr:grpSp>
      <xdr:sp macro="" textlink="">
        <xdr:nvSpPr>
          <xdr:cNvPr id="16" name="AutoShape 1">
            <a:extLst>
              <a:ext uri="{FF2B5EF4-FFF2-40B4-BE49-F238E27FC236}">
                <a16:creationId xmlns:a16="http://schemas.microsoft.com/office/drawing/2014/main" id="{F9505FB7-4320-4C34-821A-1A8E15A5FAE3}"/>
              </a:ext>
            </a:extLst>
          </xdr:cNvPr>
          <xdr:cNvSpPr>
            <a:spLocks noChangeArrowheads="1"/>
          </xdr:cNvSpPr>
        </xdr:nvSpPr>
        <xdr:spPr bwMode="auto">
          <a:xfrm rot="10800000" flipH="1" flipV="1">
            <a:off x="7229741" y="1385454"/>
            <a:ext cx="268432" cy="233794"/>
          </a:xfrm>
          <a:prstGeom prst="downArrow">
            <a:avLst>
              <a:gd name="adj1" fmla="val 50000"/>
              <a:gd name="adj2" fmla="val 25000"/>
            </a:avLst>
          </a:prstGeom>
          <a:solidFill>
            <a:srgbClr val="FFC000"/>
          </a:solidFill>
          <a:ln w="9525">
            <a:solidFill>
              <a:srgbClr val="FF0000"/>
            </a:solidFill>
            <a:miter lim="800000"/>
            <a:headEnd/>
            <a:tailEnd/>
          </a:ln>
        </xdr:spPr>
        <xdr:txBody>
          <a:bodyPr/>
          <a:lstStyle/>
          <a:p>
            <a:endParaRPr lang="ja-JP" altLang="en-US"/>
          </a:p>
        </xdr:txBody>
      </xdr:sp>
    </xdr:grpSp>
    <xdr:clientData/>
  </xdr:twoCellAnchor>
  <xdr:twoCellAnchor>
    <xdr:from>
      <xdr:col>12</xdr:col>
      <xdr:colOff>907473</xdr:colOff>
      <xdr:row>0</xdr:row>
      <xdr:rowOff>297873</xdr:rowOff>
    </xdr:from>
    <xdr:to>
      <xdr:col>17</xdr:col>
      <xdr:colOff>216131</xdr:colOff>
      <xdr:row>3</xdr:row>
      <xdr:rowOff>19397</xdr:rowOff>
    </xdr:to>
    <xdr:sp macro="" textlink="">
      <xdr:nvSpPr>
        <xdr:cNvPr id="4" name="四角形吹き出し 3">
          <a:extLst>
            <a:ext uri="{FF2B5EF4-FFF2-40B4-BE49-F238E27FC236}">
              <a16:creationId xmlns:a16="http://schemas.microsoft.com/office/drawing/2014/main" id="{F5109935-835A-4D74-878C-50322B83337D}"/>
            </a:ext>
          </a:extLst>
        </xdr:cNvPr>
        <xdr:cNvSpPr/>
      </xdr:nvSpPr>
      <xdr:spPr>
        <a:xfrm>
          <a:off x="12593782" y="297873"/>
          <a:ext cx="3139440" cy="746760"/>
        </a:xfrm>
        <a:prstGeom prst="wedgeRectCallout">
          <a:avLst>
            <a:gd name="adj1" fmla="val -59158"/>
            <a:gd name="adj2" fmla="val 113455"/>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solidFill>
                <a:srgbClr val="FF0000"/>
              </a:solidFill>
            </a:rPr>
            <a:t>この「お試し無料版」では、行番号２５以降のセル入力が制限されています。</a:t>
          </a:r>
          <a:endParaRPr kumimoji="1" lang="en-US" altLang="ja-JP" sz="1100" b="1">
            <a:solidFill>
              <a:srgbClr val="FF0000"/>
            </a:solidFill>
          </a:endParaRPr>
        </a:p>
        <a:p>
          <a:pPr algn="l"/>
          <a:r>
            <a:rPr kumimoji="1" lang="ja-JP" altLang="en-US" sz="1100" b="1" u="sng">
              <a:solidFill>
                <a:srgbClr val="0000CC"/>
              </a:solidFill>
            </a:rPr>
            <a:t>制限のない</a:t>
          </a:r>
          <a:r>
            <a:rPr kumimoji="1" lang="en-US" altLang="ja-JP" sz="1100" b="1" u="sng">
              <a:solidFill>
                <a:srgbClr val="0000CC"/>
              </a:solidFill>
            </a:rPr>
            <a:t>【</a:t>
          </a:r>
          <a:r>
            <a:rPr kumimoji="1" lang="ja-JP" altLang="en-US" sz="1100" b="1" u="sng">
              <a:solidFill>
                <a:srgbClr val="0000CC"/>
              </a:solidFill>
            </a:rPr>
            <a:t>有料版</a:t>
          </a:r>
          <a:r>
            <a:rPr kumimoji="1" lang="en-US" altLang="ja-JP" sz="1100" b="1" u="sng">
              <a:solidFill>
                <a:srgbClr val="0000CC"/>
              </a:solidFill>
            </a:rPr>
            <a:t>】</a:t>
          </a:r>
          <a:r>
            <a:rPr kumimoji="1" lang="ja-JP" altLang="en-US" sz="1100" b="1" u="sng">
              <a:solidFill>
                <a:srgbClr val="0000CC"/>
              </a:solidFill>
            </a:rPr>
            <a:t>のご購入をご検討ください。</a:t>
          </a:r>
        </a:p>
      </xdr:txBody>
    </xdr:sp>
    <xdr:clientData/>
  </xdr:twoCellAnchor>
</xdr:wsDr>
</file>

<file path=xl/drawings/drawing3.xml><?xml version="1.0" encoding="utf-8"?>
<xdr:wsDr xmlns:xdr="http://schemas.openxmlformats.org/drawingml/2006/spreadsheetDrawing" xmlns:a="http://schemas.openxmlformats.org/drawingml/2006/main">
  <xdr:absoluteAnchor>
    <xdr:pos x="0" y="0"/>
    <xdr:ext cx="9128911" cy="5650871"/>
    <xdr:graphicFrame macro="">
      <xdr:nvGraphicFramePr>
        <xdr:cNvPr id="2" name="グラフ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twoCellAnchor>
    <xdr:from>
      <xdr:col>5</xdr:col>
      <xdr:colOff>161925</xdr:colOff>
      <xdr:row>14</xdr:row>
      <xdr:rowOff>19050</xdr:rowOff>
    </xdr:from>
    <xdr:to>
      <xdr:col>5</xdr:col>
      <xdr:colOff>457200</xdr:colOff>
      <xdr:row>14</xdr:row>
      <xdr:rowOff>133350</xdr:rowOff>
    </xdr:to>
    <xdr:sp macro="" textlink="">
      <xdr:nvSpPr>
        <xdr:cNvPr id="1046" name="AutoShape 1">
          <a:extLst>
            <a:ext uri="{FF2B5EF4-FFF2-40B4-BE49-F238E27FC236}">
              <a16:creationId xmlns:a16="http://schemas.microsoft.com/office/drawing/2014/main" id="{00000000-0008-0000-0300-000016040000}"/>
            </a:ext>
          </a:extLst>
        </xdr:cNvPr>
        <xdr:cNvSpPr>
          <a:spLocks noChangeArrowheads="1"/>
        </xdr:cNvSpPr>
      </xdr:nvSpPr>
      <xdr:spPr bwMode="auto">
        <a:xfrm>
          <a:off x="2981325" y="2333625"/>
          <a:ext cx="295275" cy="114300"/>
        </a:xfrm>
        <a:prstGeom prst="downArrow">
          <a:avLst>
            <a:gd name="adj1" fmla="val 50000"/>
            <a:gd name="adj2" fmla="val 25000"/>
          </a:avLst>
        </a:prstGeom>
        <a:solidFill>
          <a:srgbClr val="69FFFF"/>
        </a:solidFill>
        <a:ln w="9525">
          <a:solidFill>
            <a:srgbClr val="000000"/>
          </a:solidFill>
          <a:miter lim="800000"/>
          <a:headEnd/>
          <a:tailEnd/>
        </a:ln>
      </xdr:spPr>
    </xdr:sp>
    <xdr:clientData/>
  </xdr:twoCellAnchor>
  <xdr:twoCellAnchor>
    <xdr:from>
      <xdr:col>13</xdr:col>
      <xdr:colOff>161925</xdr:colOff>
      <xdr:row>12</xdr:row>
      <xdr:rowOff>19050</xdr:rowOff>
    </xdr:from>
    <xdr:to>
      <xdr:col>13</xdr:col>
      <xdr:colOff>457200</xdr:colOff>
      <xdr:row>12</xdr:row>
      <xdr:rowOff>133350</xdr:rowOff>
    </xdr:to>
    <xdr:sp macro="" textlink="">
      <xdr:nvSpPr>
        <xdr:cNvPr id="6" name="AutoShape 1">
          <a:extLst>
            <a:ext uri="{FF2B5EF4-FFF2-40B4-BE49-F238E27FC236}">
              <a16:creationId xmlns:a16="http://schemas.microsoft.com/office/drawing/2014/main" id="{00000000-0008-0000-0300-000006000000}"/>
            </a:ext>
          </a:extLst>
        </xdr:cNvPr>
        <xdr:cNvSpPr>
          <a:spLocks noChangeArrowheads="1"/>
        </xdr:cNvSpPr>
      </xdr:nvSpPr>
      <xdr:spPr bwMode="auto">
        <a:xfrm>
          <a:off x="2981325" y="2943225"/>
          <a:ext cx="295275" cy="114300"/>
        </a:xfrm>
        <a:prstGeom prst="downArrow">
          <a:avLst>
            <a:gd name="adj1" fmla="val 50000"/>
            <a:gd name="adj2" fmla="val 25000"/>
          </a:avLst>
        </a:prstGeom>
        <a:solidFill>
          <a:srgbClr val="69FFFF"/>
        </a:solidFill>
        <a:ln w="9525">
          <a:solidFill>
            <a:srgbClr val="000000"/>
          </a:solidFill>
          <a:miter lim="800000"/>
          <a:headEnd/>
          <a:tailEnd/>
        </a:ln>
      </xdr:spPr>
    </xdr:sp>
    <xdr:clientData/>
  </xdr:twoCellAnchor>
  <xdr:twoCellAnchor>
    <xdr:from>
      <xdr:col>9</xdr:col>
      <xdr:colOff>38100</xdr:colOff>
      <xdr:row>9</xdr:row>
      <xdr:rowOff>9525</xdr:rowOff>
    </xdr:from>
    <xdr:to>
      <xdr:col>9</xdr:col>
      <xdr:colOff>333375</xdr:colOff>
      <xdr:row>9</xdr:row>
      <xdr:rowOff>123825</xdr:rowOff>
    </xdr:to>
    <xdr:sp macro="" textlink="">
      <xdr:nvSpPr>
        <xdr:cNvPr id="4" name="AutoShape 1">
          <a:extLst>
            <a:ext uri="{FF2B5EF4-FFF2-40B4-BE49-F238E27FC236}">
              <a16:creationId xmlns:a16="http://schemas.microsoft.com/office/drawing/2014/main" id="{92718FBC-3D5F-4C6A-8EF8-04AC56DF5DAE}"/>
            </a:ext>
          </a:extLst>
        </xdr:cNvPr>
        <xdr:cNvSpPr>
          <a:spLocks noChangeArrowheads="1"/>
        </xdr:cNvSpPr>
      </xdr:nvSpPr>
      <xdr:spPr bwMode="auto">
        <a:xfrm>
          <a:off x="5629275" y="1581150"/>
          <a:ext cx="295275" cy="114300"/>
        </a:xfrm>
        <a:prstGeom prst="downArrow">
          <a:avLst>
            <a:gd name="adj1" fmla="val 50000"/>
            <a:gd name="adj2" fmla="val 25000"/>
          </a:avLst>
        </a:prstGeom>
        <a:solidFill>
          <a:srgbClr val="69FFFF"/>
        </a:solidFill>
        <a:ln w="9525">
          <a:solidFill>
            <a:srgbClr val="000000"/>
          </a:solidFill>
          <a:miter lim="800000"/>
          <a:headEnd/>
          <a:tailEnd/>
        </a:ln>
      </xdr:spPr>
    </xdr:sp>
    <xdr:clientData/>
  </xdr:twoCellAnchor>
  <xdr:twoCellAnchor>
    <xdr:from>
      <xdr:col>15</xdr:col>
      <xdr:colOff>647700</xdr:colOff>
      <xdr:row>8</xdr:row>
      <xdr:rowOff>106680</xdr:rowOff>
    </xdr:from>
    <xdr:to>
      <xdr:col>21</xdr:col>
      <xdr:colOff>83820</xdr:colOff>
      <xdr:row>12</xdr:row>
      <xdr:rowOff>91440</xdr:rowOff>
    </xdr:to>
    <xdr:sp macro="" textlink="">
      <xdr:nvSpPr>
        <xdr:cNvPr id="2" name="四角形吹き出し 3">
          <a:extLst>
            <a:ext uri="{FF2B5EF4-FFF2-40B4-BE49-F238E27FC236}">
              <a16:creationId xmlns:a16="http://schemas.microsoft.com/office/drawing/2014/main" id="{F07A0CCD-8A6D-477B-B193-12A95404B05A}"/>
            </a:ext>
          </a:extLst>
        </xdr:cNvPr>
        <xdr:cNvSpPr/>
      </xdr:nvSpPr>
      <xdr:spPr>
        <a:xfrm>
          <a:off x="9448800" y="1463040"/>
          <a:ext cx="3139440" cy="746760"/>
        </a:xfrm>
        <a:prstGeom prst="wedgeRectCallout">
          <a:avLst>
            <a:gd name="adj1" fmla="val -59820"/>
            <a:gd name="adj2" fmla="val 55013"/>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solidFill>
                <a:srgbClr val="FF0000"/>
              </a:solidFill>
            </a:rPr>
            <a:t>この「お試し無料版」では、行番号２５以降のセル入力が制限されています。</a:t>
          </a:r>
          <a:endParaRPr kumimoji="1" lang="en-US" altLang="ja-JP" sz="1100" b="1">
            <a:solidFill>
              <a:srgbClr val="FF0000"/>
            </a:solidFill>
          </a:endParaRPr>
        </a:p>
        <a:p>
          <a:pPr algn="l"/>
          <a:r>
            <a:rPr kumimoji="1" lang="ja-JP" altLang="en-US" sz="1100" b="1" u="sng">
              <a:solidFill>
                <a:srgbClr val="0000CC"/>
              </a:solidFill>
            </a:rPr>
            <a:t>制限のない</a:t>
          </a:r>
          <a:r>
            <a:rPr kumimoji="1" lang="en-US" altLang="ja-JP" sz="1100" b="1" u="sng">
              <a:solidFill>
                <a:srgbClr val="0000CC"/>
              </a:solidFill>
            </a:rPr>
            <a:t>【</a:t>
          </a:r>
          <a:r>
            <a:rPr kumimoji="1" lang="ja-JP" altLang="en-US" sz="1100" b="1" u="sng">
              <a:solidFill>
                <a:srgbClr val="0000CC"/>
              </a:solidFill>
            </a:rPr>
            <a:t>有料版</a:t>
          </a:r>
          <a:r>
            <a:rPr kumimoji="1" lang="en-US" altLang="ja-JP" sz="1100" b="1" u="sng">
              <a:solidFill>
                <a:srgbClr val="0000CC"/>
              </a:solidFill>
            </a:rPr>
            <a:t>】</a:t>
          </a:r>
          <a:r>
            <a:rPr kumimoji="1" lang="ja-JP" altLang="en-US" sz="1100" b="1" u="sng">
              <a:solidFill>
                <a:srgbClr val="0000CC"/>
              </a:solidFill>
            </a:rPr>
            <a:t>のご購入をご検討ください。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pageSetUpPr autoPageBreaks="0"/>
  </sheetPr>
  <dimension ref="B1:M41"/>
  <sheetViews>
    <sheetView showGridLines="0" tabSelected="1" zoomScaleNormal="100" workbookViewId="0">
      <selection activeCell="O15" sqref="O15"/>
    </sheetView>
  </sheetViews>
  <sheetFormatPr defaultColWidth="9" defaultRowHeight="13.2"/>
  <cols>
    <col min="1" max="1" width="4" style="80" customWidth="1"/>
    <col min="2" max="2" width="2.33203125" style="80" customWidth="1"/>
    <col min="3" max="3" width="3.88671875" style="80" customWidth="1"/>
    <col min="4" max="5" width="9" style="80"/>
    <col min="6" max="6" width="10.33203125" style="80" customWidth="1"/>
    <col min="7" max="9" width="9" style="80"/>
    <col min="10" max="10" width="11.77734375" style="80" customWidth="1"/>
    <col min="11" max="11" width="12.88671875" style="80" customWidth="1"/>
    <col min="12" max="16384" width="9" style="80"/>
  </cols>
  <sheetData>
    <row r="1" spans="2:11" s="72" customFormat="1" ht="13.8" thickBot="1"/>
    <row r="2" spans="2:11" s="72" customFormat="1" ht="15" customHeight="1">
      <c r="B2" s="73"/>
      <c r="C2" s="74"/>
      <c r="D2" s="74"/>
      <c r="E2" s="74"/>
      <c r="F2" s="74"/>
      <c r="G2" s="74"/>
      <c r="H2" s="74"/>
      <c r="I2" s="74"/>
      <c r="J2" s="74"/>
      <c r="K2" s="75"/>
    </row>
    <row r="3" spans="2:11" ht="15" customHeight="1">
      <c r="B3" s="76"/>
      <c r="C3" s="77" t="s">
        <v>76</v>
      </c>
      <c r="D3" s="78"/>
      <c r="E3" s="78"/>
      <c r="F3" s="78"/>
      <c r="G3" s="78"/>
      <c r="H3" s="78"/>
      <c r="I3" s="78"/>
      <c r="J3" s="78"/>
      <c r="K3" s="79"/>
    </row>
    <row r="4" spans="2:11" ht="15" customHeight="1">
      <c r="B4" s="76"/>
      <c r="C4" s="81" t="s">
        <v>134</v>
      </c>
      <c r="D4" s="78"/>
      <c r="E4" s="78"/>
      <c r="F4" s="78"/>
      <c r="G4" s="78"/>
      <c r="H4" s="78"/>
      <c r="I4" s="78"/>
      <c r="J4" s="78"/>
      <c r="K4" s="79"/>
    </row>
    <row r="5" spans="2:11" ht="15" customHeight="1">
      <c r="B5" s="76"/>
      <c r="C5" s="81"/>
      <c r="D5" s="78"/>
      <c r="E5" s="78"/>
      <c r="F5" s="78"/>
      <c r="G5" s="78"/>
      <c r="H5" s="78"/>
      <c r="I5" s="78"/>
      <c r="J5" s="78"/>
      <c r="K5" s="79"/>
    </row>
    <row r="6" spans="2:11" ht="15" customHeight="1">
      <c r="B6" s="76"/>
      <c r="C6" s="81"/>
      <c r="D6" s="82" t="s">
        <v>108</v>
      </c>
      <c r="E6" s="78"/>
      <c r="F6" s="78"/>
      <c r="G6" s="78"/>
      <c r="H6" s="78"/>
      <c r="I6" s="78"/>
      <c r="J6" s="78"/>
      <c r="K6" s="79"/>
    </row>
    <row r="7" spans="2:11" ht="15" customHeight="1">
      <c r="B7" s="76"/>
      <c r="C7" s="78"/>
      <c r="D7" s="82" t="s">
        <v>109</v>
      </c>
      <c r="E7" s="78"/>
      <c r="F7" s="78"/>
      <c r="G7" s="78"/>
      <c r="H7" s="78"/>
      <c r="I7" s="78"/>
      <c r="J7" s="78"/>
      <c r="K7" s="79"/>
    </row>
    <row r="8" spans="2:11" ht="15" customHeight="1">
      <c r="B8" s="76"/>
      <c r="C8" s="78"/>
      <c r="D8" s="78"/>
      <c r="E8" s="78"/>
      <c r="F8" s="78"/>
      <c r="G8" s="78"/>
      <c r="H8" s="78"/>
      <c r="I8" s="83"/>
      <c r="J8" s="78"/>
      <c r="K8" s="79"/>
    </row>
    <row r="9" spans="2:11" ht="15" customHeight="1">
      <c r="B9" s="76"/>
      <c r="C9" s="84" t="s">
        <v>106</v>
      </c>
      <c r="D9" s="85"/>
      <c r="E9" s="85"/>
      <c r="F9" s="85"/>
      <c r="G9" s="78"/>
      <c r="H9" s="78"/>
      <c r="I9" s="78"/>
      <c r="J9" s="78"/>
      <c r="K9" s="79"/>
    </row>
    <row r="10" spans="2:11" ht="15" customHeight="1">
      <c r="B10" s="76"/>
      <c r="C10" s="78"/>
      <c r="D10" s="86" t="s">
        <v>99</v>
      </c>
      <c r="E10" s="78"/>
      <c r="F10" s="78"/>
      <c r="G10" s="78"/>
      <c r="H10" s="78"/>
      <c r="I10" s="78"/>
      <c r="J10" s="78"/>
      <c r="K10" s="79"/>
    </row>
    <row r="11" spans="2:11" ht="15" customHeight="1">
      <c r="B11" s="76"/>
      <c r="C11" s="78"/>
      <c r="D11" s="86" t="s">
        <v>114</v>
      </c>
      <c r="E11" s="78"/>
      <c r="F11" s="78"/>
      <c r="G11" s="78"/>
      <c r="H11" s="78"/>
      <c r="I11" s="78"/>
      <c r="J11" s="78"/>
      <c r="K11" s="79"/>
    </row>
    <row r="12" spans="2:11" ht="15" customHeight="1">
      <c r="B12" s="76"/>
      <c r="C12" s="78"/>
      <c r="D12" s="78"/>
      <c r="E12" s="78"/>
      <c r="F12" s="78"/>
      <c r="G12" s="78"/>
      <c r="H12" s="78"/>
      <c r="I12" s="78"/>
      <c r="J12" s="78"/>
      <c r="K12" s="79"/>
    </row>
    <row r="13" spans="2:11" ht="15" customHeight="1">
      <c r="B13" s="76"/>
      <c r="C13" s="78"/>
      <c r="D13" s="134" t="s">
        <v>124</v>
      </c>
      <c r="E13" s="78"/>
      <c r="F13" s="78"/>
      <c r="G13" s="78"/>
      <c r="H13" s="78"/>
      <c r="I13" s="78"/>
      <c r="J13" s="78"/>
      <c r="K13" s="79"/>
    </row>
    <row r="14" spans="2:11" ht="15" customHeight="1">
      <c r="B14" s="76"/>
      <c r="C14" s="78"/>
      <c r="D14" s="86" t="s">
        <v>118</v>
      </c>
      <c r="E14" s="78"/>
      <c r="F14" s="78"/>
      <c r="G14" s="78"/>
      <c r="H14" s="78"/>
      <c r="I14" s="78"/>
      <c r="J14" s="78"/>
      <c r="K14" s="79"/>
    </row>
    <row r="15" spans="2:11" ht="15" customHeight="1">
      <c r="B15" s="76"/>
      <c r="C15" s="78"/>
      <c r="D15" s="86" t="s">
        <v>119</v>
      </c>
      <c r="E15" s="78"/>
      <c r="F15" s="78"/>
      <c r="G15" s="78"/>
      <c r="H15" s="78"/>
      <c r="I15" s="78"/>
      <c r="J15" s="78"/>
      <c r="K15" s="79"/>
    </row>
    <row r="16" spans="2:11" ht="15" customHeight="1">
      <c r="B16" s="76"/>
      <c r="C16" s="78"/>
      <c r="D16" s="86" t="s">
        <v>120</v>
      </c>
      <c r="E16" s="78"/>
      <c r="F16" s="78"/>
      <c r="G16" s="78"/>
      <c r="H16" s="78"/>
      <c r="I16" s="78"/>
      <c r="J16" s="78"/>
      <c r="K16" s="79"/>
    </row>
    <row r="17" spans="2:13" ht="15" customHeight="1">
      <c r="B17" s="76"/>
      <c r="C17" s="78"/>
      <c r="D17" s="86" t="s">
        <v>121</v>
      </c>
      <c r="E17" s="78"/>
      <c r="F17" s="78"/>
      <c r="G17" s="78"/>
      <c r="H17" s="78"/>
      <c r="I17" s="78"/>
      <c r="J17" s="78"/>
      <c r="K17" s="79"/>
      <c r="M17" s="135"/>
    </row>
    <row r="18" spans="2:13" ht="15" customHeight="1">
      <c r="B18" s="76"/>
      <c r="C18" s="78"/>
      <c r="D18" s="133"/>
      <c r="E18" s="78"/>
      <c r="F18" s="78"/>
      <c r="G18" s="78"/>
      <c r="H18" s="78"/>
      <c r="I18" s="78"/>
      <c r="J18" s="78"/>
      <c r="K18" s="79"/>
    </row>
    <row r="19" spans="2:13" ht="15" customHeight="1">
      <c r="B19" s="76"/>
      <c r="C19" s="78"/>
      <c r="D19" s="134" t="s">
        <v>125</v>
      </c>
      <c r="E19" s="78"/>
      <c r="F19" s="78"/>
      <c r="G19" s="78"/>
      <c r="H19" s="78"/>
      <c r="I19" s="78"/>
      <c r="J19" s="78"/>
      <c r="K19" s="79"/>
    </row>
    <row r="20" spans="2:13" ht="15" customHeight="1">
      <c r="B20" s="76"/>
      <c r="C20" s="78"/>
      <c r="D20" s="86" t="s">
        <v>122</v>
      </c>
      <c r="E20" s="78"/>
      <c r="F20" s="78"/>
      <c r="G20" s="78"/>
      <c r="H20" s="78"/>
      <c r="I20" s="78"/>
      <c r="J20" s="78"/>
      <c r="K20" s="79"/>
    </row>
    <row r="21" spans="2:13" ht="15" customHeight="1">
      <c r="B21" s="76"/>
      <c r="C21" s="78"/>
      <c r="D21" s="86" t="s">
        <v>115</v>
      </c>
      <c r="E21" s="78"/>
      <c r="F21" s="78"/>
      <c r="G21" s="78"/>
      <c r="H21" s="78"/>
      <c r="I21" s="78"/>
      <c r="J21" s="78"/>
      <c r="K21" s="79"/>
    </row>
    <row r="22" spans="2:13" ht="15" customHeight="1">
      <c r="B22" s="76"/>
      <c r="C22" s="78"/>
      <c r="D22" s="86" t="s">
        <v>123</v>
      </c>
      <c r="E22" s="78"/>
      <c r="F22" s="78"/>
      <c r="G22" s="78"/>
      <c r="H22" s="78"/>
      <c r="I22" s="78"/>
      <c r="J22" s="78"/>
      <c r="K22" s="79"/>
    </row>
    <row r="23" spans="2:13" ht="15" customHeight="1">
      <c r="B23" s="76"/>
      <c r="C23" s="78"/>
      <c r="D23" s="86"/>
      <c r="E23" s="78"/>
      <c r="F23" s="78"/>
      <c r="G23" s="78"/>
      <c r="H23" s="78"/>
      <c r="I23" s="78"/>
      <c r="J23" s="78"/>
      <c r="K23" s="79"/>
    </row>
    <row r="24" spans="2:13" ht="15" customHeight="1">
      <c r="B24" s="76"/>
      <c r="C24" s="84" t="s">
        <v>101</v>
      </c>
      <c r="D24" s="85"/>
      <c r="E24" s="85"/>
      <c r="F24" s="78"/>
      <c r="G24" s="78"/>
      <c r="H24" s="78"/>
      <c r="I24" s="78"/>
      <c r="J24" s="78"/>
      <c r="K24" s="79"/>
    </row>
    <row r="25" spans="2:13" ht="5.25" customHeight="1">
      <c r="B25" s="76"/>
      <c r="C25" s="87"/>
      <c r="D25" s="78"/>
      <c r="E25" s="78"/>
      <c r="F25" s="78"/>
      <c r="G25" s="78"/>
      <c r="H25" s="78"/>
      <c r="I25" s="78"/>
      <c r="J25" s="78"/>
      <c r="K25" s="79"/>
    </row>
    <row r="26" spans="2:13" ht="15" customHeight="1">
      <c r="B26" s="76"/>
      <c r="C26" s="78" t="s">
        <v>78</v>
      </c>
      <c r="D26" s="86" t="s">
        <v>103</v>
      </c>
      <c r="E26" s="78"/>
      <c r="F26" s="78"/>
      <c r="G26" s="78"/>
      <c r="H26" s="78"/>
      <c r="I26" s="78"/>
      <c r="J26" s="78"/>
      <c r="K26" s="79"/>
    </row>
    <row r="27" spans="2:13" ht="15" customHeight="1">
      <c r="B27" s="76"/>
      <c r="C27" s="78"/>
      <c r="D27" s="78"/>
      <c r="E27" s="78"/>
      <c r="F27" s="78"/>
      <c r="G27" s="78"/>
      <c r="H27" s="78"/>
      <c r="I27" s="78"/>
      <c r="J27" s="78"/>
      <c r="K27" s="79"/>
    </row>
    <row r="28" spans="2:13" ht="15" customHeight="1">
      <c r="B28" s="76"/>
      <c r="C28" s="84" t="s">
        <v>102</v>
      </c>
      <c r="D28" s="85"/>
      <c r="E28" s="85"/>
      <c r="F28" s="78"/>
      <c r="G28" s="78"/>
      <c r="H28" s="78"/>
      <c r="I28" s="78"/>
      <c r="J28" s="78"/>
      <c r="K28" s="79"/>
    </row>
    <row r="29" spans="2:13" ht="7.5" customHeight="1">
      <c r="B29" s="76"/>
      <c r="C29" s="78" t="s">
        <v>78</v>
      </c>
      <c r="D29" s="86"/>
      <c r="E29" s="78"/>
      <c r="F29" s="78"/>
      <c r="G29" s="78"/>
      <c r="H29" s="78"/>
      <c r="I29" s="78"/>
      <c r="J29" s="78"/>
      <c r="K29" s="79"/>
    </row>
    <row r="30" spans="2:13" ht="15" customHeight="1">
      <c r="B30" s="76"/>
      <c r="C30" s="78"/>
      <c r="D30" s="86" t="s">
        <v>98</v>
      </c>
      <c r="E30" s="78"/>
      <c r="F30" s="78"/>
      <c r="G30" s="78"/>
      <c r="H30" s="78"/>
      <c r="I30" s="78"/>
      <c r="J30" s="78"/>
      <c r="K30" s="79"/>
    </row>
    <row r="31" spans="2:13" ht="15" customHeight="1">
      <c r="B31" s="76"/>
      <c r="C31" s="78"/>
      <c r="D31" s="78"/>
      <c r="E31" s="78"/>
      <c r="F31" s="78"/>
      <c r="G31" s="78"/>
      <c r="H31" s="78"/>
      <c r="I31" s="78"/>
      <c r="J31" s="78"/>
      <c r="K31" s="79"/>
    </row>
    <row r="32" spans="2:13" ht="15" customHeight="1">
      <c r="B32" s="76"/>
      <c r="C32" s="84" t="s">
        <v>72</v>
      </c>
      <c r="D32" s="85"/>
      <c r="E32" s="85"/>
      <c r="F32" s="85"/>
      <c r="G32" s="78"/>
      <c r="H32" s="78"/>
      <c r="I32" s="78"/>
      <c r="J32" s="78"/>
      <c r="K32" s="79"/>
    </row>
    <row r="33" spans="2:11" ht="15" customHeight="1">
      <c r="B33" s="76"/>
      <c r="C33" s="78" t="s">
        <v>78</v>
      </c>
      <c r="D33" s="78" t="s">
        <v>74</v>
      </c>
      <c r="E33" s="78"/>
      <c r="F33" s="78"/>
      <c r="G33" s="78"/>
      <c r="H33" s="78"/>
      <c r="I33" s="78"/>
      <c r="J33" s="78"/>
      <c r="K33" s="79"/>
    </row>
    <row r="34" spans="2:11" ht="15" customHeight="1">
      <c r="B34" s="76"/>
      <c r="C34" s="78"/>
      <c r="D34" s="78" t="s">
        <v>75</v>
      </c>
      <c r="E34" s="78"/>
      <c r="F34" s="78"/>
      <c r="G34" s="78"/>
      <c r="H34" s="78"/>
      <c r="I34" s="78"/>
      <c r="J34" s="78"/>
      <c r="K34" s="79"/>
    </row>
    <row r="35" spans="2:11" ht="15" customHeight="1">
      <c r="B35" s="76"/>
      <c r="C35" s="78"/>
      <c r="D35" s="78"/>
      <c r="E35" s="78"/>
      <c r="F35" s="78"/>
      <c r="G35" s="78"/>
      <c r="H35" s="78"/>
      <c r="I35" s="78"/>
      <c r="J35" s="78"/>
      <c r="K35" s="79"/>
    </row>
    <row r="36" spans="2:11" ht="15" customHeight="1">
      <c r="B36" s="76"/>
      <c r="C36" s="84" t="s">
        <v>104</v>
      </c>
      <c r="D36" s="85"/>
      <c r="E36" s="85"/>
      <c r="F36" s="78"/>
      <c r="G36" s="78"/>
      <c r="H36" s="78"/>
      <c r="I36" s="78"/>
      <c r="J36" s="78"/>
      <c r="K36" s="79"/>
    </row>
    <row r="37" spans="2:11" ht="5.25" customHeight="1">
      <c r="B37" s="76"/>
      <c r="C37" s="87"/>
      <c r="D37" s="78"/>
      <c r="E37" s="78"/>
      <c r="F37" s="78"/>
      <c r="G37" s="78"/>
      <c r="H37" s="78"/>
      <c r="I37" s="78"/>
      <c r="J37" s="78"/>
      <c r="K37" s="79"/>
    </row>
    <row r="38" spans="2:11" ht="15" customHeight="1">
      <c r="B38" s="76"/>
      <c r="C38" s="78" t="s">
        <v>79</v>
      </c>
      <c r="D38" s="86" t="s">
        <v>105</v>
      </c>
      <c r="E38" s="78"/>
      <c r="F38" s="78"/>
      <c r="G38" s="78"/>
      <c r="H38" s="78"/>
      <c r="I38" s="78"/>
      <c r="J38" s="78"/>
      <c r="K38" s="79"/>
    </row>
    <row r="39" spans="2:11" ht="15" customHeight="1">
      <c r="B39" s="76"/>
      <c r="C39" s="78"/>
      <c r="D39" s="78"/>
      <c r="E39" s="78"/>
      <c r="F39" s="78"/>
      <c r="G39" s="78"/>
      <c r="H39" s="78"/>
      <c r="I39" s="78"/>
      <c r="J39" s="78"/>
      <c r="K39" s="79"/>
    </row>
    <row r="40" spans="2:11" ht="15" customHeight="1" thickBot="1">
      <c r="B40" s="88"/>
      <c r="C40" s="89"/>
      <c r="D40" s="89"/>
      <c r="E40" s="89"/>
      <c r="F40" s="89"/>
      <c r="G40" s="89"/>
      <c r="H40" s="89"/>
      <c r="I40" s="89"/>
      <c r="J40" s="89"/>
      <c r="K40" s="90"/>
    </row>
    <row r="41" spans="2:11" ht="15" customHeight="1"/>
  </sheetData>
  <sheetProtection sheet="1" objects="1" scenarios="1"/>
  <phoneticPr fontId="8"/>
  <printOptions horizontalCentered="1"/>
  <pageMargins left="0.59055118110236227" right="0.59055118110236227" top="0.98425196850393704" bottom="0.98425196850393704" header="0.51181102362204722" footer="0.51181102362204722"/>
  <pageSetup paperSize="9" orientation="portrait" horizontalDpi="4294967293" r:id="rId1"/>
  <headerFooter alignWithMargins="0">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autoPageBreaks="0"/>
  </sheetPr>
  <dimension ref="B1:Q125"/>
  <sheetViews>
    <sheetView showGridLines="0" zoomScale="110" zoomScaleNormal="110" workbookViewId="0">
      <pane xSplit="2" topLeftCell="C1" activePane="topRight" state="frozen"/>
      <selection pane="topRight" activeCell="K16" sqref="K16"/>
    </sheetView>
  </sheetViews>
  <sheetFormatPr defaultColWidth="9" defaultRowHeight="13.2"/>
  <cols>
    <col min="1" max="1" width="1.21875" style="1" customWidth="1"/>
    <col min="2" max="2" width="15.6640625" style="1" customWidth="1"/>
    <col min="3" max="3" width="16.44140625" style="7" customWidth="1"/>
    <col min="4" max="4" width="17.6640625" style="1" customWidth="1"/>
    <col min="5" max="5" width="17.109375" style="1" customWidth="1"/>
    <col min="6" max="6" width="16.88671875" style="1" customWidth="1"/>
    <col min="7" max="7" width="14.6640625" style="1" customWidth="1"/>
    <col min="8" max="8" width="10.6640625" style="1" customWidth="1"/>
    <col min="9" max="9" width="12.6640625" style="1" customWidth="1"/>
    <col min="10" max="10" width="14.6640625" style="1" customWidth="1"/>
    <col min="11" max="11" width="12.6640625" style="1" customWidth="1"/>
    <col min="12" max="12" width="20.21875" style="1" customWidth="1"/>
    <col min="13" max="13" width="13.6640625" style="1" customWidth="1"/>
    <col min="14" max="14" width="2.33203125" style="1" customWidth="1"/>
    <col min="15" max="15" width="9" style="1"/>
    <col min="16" max="16" width="16.77734375" style="1" customWidth="1"/>
    <col min="17" max="17" width="14.109375" style="1" customWidth="1"/>
    <col min="18" max="16384" width="9" style="1"/>
  </cols>
  <sheetData>
    <row r="1" spans="2:17" ht="48.75" customHeight="1">
      <c r="C1" s="25"/>
    </row>
    <row r="2" spans="2:17" ht="17.25" customHeight="1">
      <c r="B2" s="63" t="s">
        <v>107</v>
      </c>
    </row>
    <row r="3" spans="2:17" ht="15" customHeight="1">
      <c r="B3" s="2"/>
    </row>
    <row r="4" spans="2:17" ht="20.25" customHeight="1">
      <c r="B4" s="32" t="str">
        <f>'3.社員基本データ'!$I$11</f>
        <v>算定基準日▼</v>
      </c>
      <c r="C4" s="138" t="s">
        <v>85</v>
      </c>
      <c r="D4" s="138" t="s">
        <v>86</v>
      </c>
      <c r="E4" s="138" t="s">
        <v>87</v>
      </c>
      <c r="F4" s="116"/>
      <c r="G4" s="7"/>
      <c r="H4" s="7"/>
      <c r="I4" s="7"/>
      <c r="J4" s="7"/>
      <c r="K4" s="7"/>
      <c r="L4" s="7"/>
      <c r="M4" s="7"/>
    </row>
    <row r="5" spans="2:17" s="4" customFormat="1" ht="20.25" customHeight="1" thickBot="1">
      <c r="B5" s="31">
        <f>'3.社員基本データ'!$I$12</f>
        <v>45383</v>
      </c>
      <c r="C5" s="29">
        <f>SUM(C8:C49)</f>
        <v>33</v>
      </c>
      <c r="D5" s="29">
        <f ca="1">SUM(D8:D49)</f>
        <v>10770740</v>
      </c>
      <c r="E5" s="30">
        <f ca="1">D5/C5</f>
        <v>326386.06060606061</v>
      </c>
      <c r="F5" s="117"/>
      <c r="G5" s="160"/>
      <c r="H5" s="118"/>
      <c r="I5" s="118"/>
      <c r="J5" s="160"/>
      <c r="K5" s="118"/>
      <c r="L5" s="118"/>
      <c r="M5" s="118"/>
      <c r="O5" s="131" t="s">
        <v>91</v>
      </c>
    </row>
    <row r="6" spans="2:17" s="4" customFormat="1" ht="30" customHeight="1" thickBot="1">
      <c r="B6" s="162" t="s">
        <v>8</v>
      </c>
      <c r="C6" s="164" t="s">
        <v>81</v>
      </c>
      <c r="D6" s="166" t="s">
        <v>88</v>
      </c>
      <c r="E6" s="168" t="s">
        <v>111</v>
      </c>
      <c r="F6" s="115" t="s">
        <v>126</v>
      </c>
      <c r="G6" s="170" t="s">
        <v>116</v>
      </c>
      <c r="H6" s="172" t="s">
        <v>127</v>
      </c>
      <c r="I6" s="174" t="s">
        <v>113</v>
      </c>
      <c r="J6" s="170" t="s">
        <v>117</v>
      </c>
      <c r="K6" s="136" t="s">
        <v>128</v>
      </c>
      <c r="L6" s="176" t="s">
        <v>89</v>
      </c>
      <c r="M6" s="178" t="s">
        <v>112</v>
      </c>
      <c r="O6" s="36" t="s">
        <v>9</v>
      </c>
      <c r="P6" s="45" t="s">
        <v>90</v>
      </c>
      <c r="Q6" s="33" t="s">
        <v>56</v>
      </c>
    </row>
    <row r="7" spans="2:17" s="4" customFormat="1" ht="15" customHeight="1" thickBot="1">
      <c r="B7" s="163"/>
      <c r="C7" s="165"/>
      <c r="D7" s="167"/>
      <c r="E7" s="169"/>
      <c r="F7" s="127">
        <f t="array" aca="1" ref="F7" ca="1">INDIRECT("E"&amp;MIN(IF($E8:$E1006&lt;&gt;"",ROW($E8:$E1006),9999)))</f>
        <v>204200</v>
      </c>
      <c r="G7" s="171"/>
      <c r="H7" s="173"/>
      <c r="I7" s="175"/>
      <c r="J7" s="171"/>
      <c r="K7" s="132">
        <f ca="1">$I$8</f>
        <v>199200</v>
      </c>
      <c r="L7" s="177"/>
      <c r="M7" s="179"/>
      <c r="O7" s="36"/>
      <c r="P7" s="45"/>
      <c r="Q7" s="33"/>
    </row>
    <row r="8" spans="2:17" s="5" customFormat="1" ht="15" customHeight="1">
      <c r="B8" s="35">
        <v>18</v>
      </c>
      <c r="C8" s="37">
        <f>COUNTIF('3.社員基本データ'!$I$18:$I$1006,'1.５項移行平均基本給算出'!$B8)</f>
        <v>0</v>
      </c>
      <c r="D8" s="38">
        <f ca="1">SUMIF('3.社員基本データ'!$I$18:$P$1006,'1.５項移行平均基本給算出'!$B8,'3.社員基本データ'!$P$18:$P$1006)</f>
        <v>0</v>
      </c>
      <c r="E8" s="39" t="str">
        <f>IF($C8=0,"",$D8/$C8)</f>
        <v/>
      </c>
      <c r="F8" s="106">
        <f ca="1">IF($E8="",$F7,$E8)</f>
        <v>204200</v>
      </c>
      <c r="G8" s="139">
        <v>-2500</v>
      </c>
      <c r="H8" s="121">
        <f>IF($G8="","",SUM($G8:$G$16))</f>
        <v>-5000</v>
      </c>
      <c r="I8" s="122">
        <f ca="1">IF($G8="",$F8,IF(SUM($E$8:E8)=0,F9+H8,F8))</f>
        <v>199200</v>
      </c>
      <c r="J8" s="155"/>
      <c r="K8" s="106">
        <f ca="1">IF($J8="",$I8,$K7+$J8)</f>
        <v>199200</v>
      </c>
      <c r="L8" s="129">
        <f ca="1">$K8</f>
        <v>199200</v>
      </c>
      <c r="M8" s="109"/>
      <c r="O8" s="35">
        <v>18</v>
      </c>
      <c r="P8" s="161" t="s">
        <v>58</v>
      </c>
      <c r="Q8" s="35" t="s">
        <v>92</v>
      </c>
    </row>
    <row r="9" spans="2:17" s="5" customFormat="1" ht="15" customHeight="1" thickBot="1">
      <c r="B9" s="35">
        <v>19</v>
      </c>
      <c r="C9" s="37">
        <f>COUNTIF('3.社員基本データ'!$I$18:$I$1006,'1.５項移行平均基本給算出'!$B9)</f>
        <v>0</v>
      </c>
      <c r="D9" s="38">
        <f ca="1">SUMIF('3.社員基本データ'!$I$18:$P$1006,'1.５項移行平均基本給算出'!$B9,'3.社員基本データ'!$P$18:$P$1006)</f>
        <v>0</v>
      </c>
      <c r="E9" s="39" t="str">
        <f t="shared" ref="E9:G54" si="0">IF($C9=0,"",$D9/$C9)</f>
        <v/>
      </c>
      <c r="F9" s="105">
        <f t="shared" ref="F9:F49" ca="1" si="1">IF($E9="",$F8,$E9)</f>
        <v>204200</v>
      </c>
      <c r="G9" s="140">
        <v>-2500</v>
      </c>
      <c r="H9" s="123">
        <f>IF($G9="","",SUM($G9:$G$16))</f>
        <v>-2500</v>
      </c>
      <c r="I9" s="124">
        <f ca="1">IF($G9="",$F9,IF(SUM($E$8:E9)=0,F10+H9,F9))</f>
        <v>201700</v>
      </c>
      <c r="J9" s="155"/>
      <c r="K9" s="105">
        <f t="shared" ref="K9:K48" ca="1" si="2">IF($J9="",$I9,$K8+$J9)</f>
        <v>201700</v>
      </c>
      <c r="L9" s="130">
        <f ca="1">$K9</f>
        <v>201700</v>
      </c>
      <c r="M9" s="109">
        <f ca="1">$L9-$L8</f>
        <v>2500</v>
      </c>
      <c r="O9" s="35">
        <v>19</v>
      </c>
      <c r="P9" s="161"/>
      <c r="Q9" s="35" t="s">
        <v>92</v>
      </c>
    </row>
    <row r="10" spans="2:17" s="5" customFormat="1" ht="15" customHeight="1">
      <c r="B10" s="35">
        <v>20</v>
      </c>
      <c r="C10" s="37">
        <f>COUNTIF('3.社員基本データ'!$I$18:$I$1006,'1.５項移行平均基本給算出'!$B10)</f>
        <v>1</v>
      </c>
      <c r="D10" s="38">
        <f ca="1">SUMIF('3.社員基本データ'!$I$18:$P$1006,'1.５項移行平均基本給算出'!$B10,'3.社員基本データ'!$P$18:$P$1006)</f>
        <v>204200</v>
      </c>
      <c r="E10" s="39">
        <f t="shared" ca="1" si="0"/>
        <v>204200</v>
      </c>
      <c r="F10" s="105">
        <f t="shared" ca="1" si="1"/>
        <v>204200</v>
      </c>
      <c r="G10" s="140"/>
      <c r="H10" s="123" t="str">
        <f>IF($G10="","",SUM($G10:$G$16))</f>
        <v/>
      </c>
      <c r="I10" s="124">
        <f ca="1">IF($G10="",$F10,IF(SUM($E$8:E10)=0,F11+H10,F10))</f>
        <v>204200</v>
      </c>
      <c r="J10" s="155"/>
      <c r="K10" s="109">
        <f t="shared" ca="1" si="2"/>
        <v>204200</v>
      </c>
      <c r="L10" s="128">
        <f ca="1">AVERAGE($K8:$K12)</f>
        <v>206700</v>
      </c>
      <c r="M10" s="109">
        <f t="shared" ref="M10:M49" ca="1" si="3">$L10-$L9</f>
        <v>5000</v>
      </c>
      <c r="O10" s="35">
        <v>20</v>
      </c>
      <c r="P10" s="161"/>
      <c r="Q10" s="35" t="s">
        <v>56</v>
      </c>
    </row>
    <row r="11" spans="2:17" s="5" customFormat="1" ht="15" customHeight="1">
      <c r="B11" s="35">
        <v>21</v>
      </c>
      <c r="C11" s="37">
        <f>COUNTIF('3.社員基本データ'!$I$18:$I$1006,'1.５項移行平均基本給算出'!$B11)</f>
        <v>0</v>
      </c>
      <c r="D11" s="38">
        <f ca="1">SUMIF('3.社員基本データ'!$I$18:$P$1006,'1.５項移行平均基本給算出'!$B11,'3.社員基本データ'!$P$18:$P$1006)</f>
        <v>0</v>
      </c>
      <c r="E11" s="39" t="str">
        <f t="shared" si="0"/>
        <v/>
      </c>
      <c r="F11" s="105">
        <f t="shared" ca="1" si="1"/>
        <v>204200</v>
      </c>
      <c r="G11" s="140"/>
      <c r="H11" s="123" t="str">
        <f>IF($G11="","",SUM($G11:$G$16))</f>
        <v/>
      </c>
      <c r="I11" s="124">
        <f ca="1">IF($G11="",$F11,IF(SUM($E$8:E11)=0,F12+H11,F11))</f>
        <v>204200</v>
      </c>
      <c r="J11" s="155"/>
      <c r="K11" s="105">
        <f t="shared" ca="1" si="2"/>
        <v>204200</v>
      </c>
      <c r="L11" s="109">
        <f t="shared" ref="L11:L46" ca="1" si="4">AVERAGE($K9:$K13)</f>
        <v>212500</v>
      </c>
      <c r="M11" s="109">
        <f t="shared" ca="1" si="3"/>
        <v>5800</v>
      </c>
      <c r="O11" s="35" t="s">
        <v>57</v>
      </c>
      <c r="P11" s="161"/>
      <c r="Q11" s="35" t="s">
        <v>56</v>
      </c>
    </row>
    <row r="12" spans="2:17" s="5" customFormat="1" ht="15" customHeight="1">
      <c r="B12" s="35">
        <v>22</v>
      </c>
      <c r="C12" s="37">
        <f>COUNTIF('3.社員基本データ'!$I$18:$I$1006,'1.５項移行平均基本給算出'!$B12)</f>
        <v>1</v>
      </c>
      <c r="D12" s="38">
        <f ca="1">SUMIF('3.社員基本データ'!$I$18:$P$1006,'1.５項移行平均基本給算出'!$B12,'3.社員基本データ'!$P$18:$P$1006)</f>
        <v>224200</v>
      </c>
      <c r="E12" s="39">
        <f t="shared" ca="1" si="0"/>
        <v>224200</v>
      </c>
      <c r="F12" s="105">
        <f t="shared" ca="1" si="1"/>
        <v>224200</v>
      </c>
      <c r="G12" s="140"/>
      <c r="H12" s="123" t="str">
        <f>IF($G12="","",SUM($G12:$G$16))</f>
        <v/>
      </c>
      <c r="I12" s="124">
        <f ca="1">IF($G12="",$F12,IF(SUM($E$8:E12)=0,F13+H12,F12))</f>
        <v>224200</v>
      </c>
      <c r="J12" s="155"/>
      <c r="K12" s="105">
        <f t="shared" ca="1" si="2"/>
        <v>224200</v>
      </c>
      <c r="L12" s="109">
        <f t="shared" ca="1" si="4"/>
        <v>218600</v>
      </c>
      <c r="M12" s="109">
        <f t="shared" ca="1" si="3"/>
        <v>6100</v>
      </c>
      <c r="O12" s="35">
        <v>57</v>
      </c>
      <c r="P12" s="161"/>
      <c r="Q12" s="35" t="s">
        <v>56</v>
      </c>
    </row>
    <row r="13" spans="2:17" s="5" customFormat="1" ht="15" customHeight="1">
      <c r="B13" s="35">
        <v>23</v>
      </c>
      <c r="C13" s="37">
        <f>COUNTIF('3.社員基本データ'!$I$18:$I$1006,'1.５項移行平均基本給算出'!$B13)</f>
        <v>0</v>
      </c>
      <c r="D13" s="38">
        <f ca="1">SUMIF('3.社員基本データ'!$I$18:$P$1006,'1.５項移行平均基本給算出'!$B13,'3.社員基本データ'!$P$18:$P$1006)</f>
        <v>0</v>
      </c>
      <c r="E13" s="39" t="str">
        <f t="shared" si="0"/>
        <v/>
      </c>
      <c r="F13" s="105">
        <f t="shared" ca="1" si="1"/>
        <v>224200</v>
      </c>
      <c r="G13" s="140"/>
      <c r="H13" s="123" t="str">
        <f>IF($G13="","",SUM($G13:$G$16))</f>
        <v/>
      </c>
      <c r="I13" s="124">
        <f ca="1">IF($G13="",$F13,IF(SUM($E$8:E13)=0,F14+H13,F13))</f>
        <v>224200</v>
      </c>
      <c r="J13" s="155">
        <v>4000</v>
      </c>
      <c r="K13" s="105">
        <f t="shared" ca="1" si="2"/>
        <v>228200</v>
      </c>
      <c r="L13" s="109">
        <f t="shared" ca="1" si="4"/>
        <v>224972</v>
      </c>
      <c r="M13" s="109">
        <f t="shared" ca="1" si="3"/>
        <v>6372</v>
      </c>
      <c r="O13" s="35">
        <v>58</v>
      </c>
      <c r="P13" s="161"/>
      <c r="Q13" s="35" t="s">
        <v>92</v>
      </c>
    </row>
    <row r="14" spans="2:17" s="5" customFormat="1" ht="15" customHeight="1">
      <c r="B14" s="35">
        <v>24</v>
      </c>
      <c r="C14" s="37">
        <f>COUNTIF('3.社員基本データ'!$I$18:$I$1006,'1.５項移行平均基本給算出'!$B14)</f>
        <v>0</v>
      </c>
      <c r="D14" s="38">
        <f ca="1">SUMIF('3.社員基本データ'!$I$18:$P$1006,'1.５項移行平均基本給算出'!$B14,'3.社員基本データ'!$P$18:$P$1006)</f>
        <v>0</v>
      </c>
      <c r="E14" s="39" t="str">
        <f t="shared" si="0"/>
        <v/>
      </c>
      <c r="F14" s="105">
        <f t="shared" ca="1" si="1"/>
        <v>224200</v>
      </c>
      <c r="G14" s="140"/>
      <c r="H14" s="123" t="str">
        <f>IF($G14="","",SUM($G14:$G$16))</f>
        <v/>
      </c>
      <c r="I14" s="124">
        <f ca="1">IF($G14="",$F14,IF(SUM($E$8:E14)=0,F15+H14,F14))</f>
        <v>224200</v>
      </c>
      <c r="J14" s="155">
        <v>4000</v>
      </c>
      <c r="K14" s="105">
        <f t="shared" ca="1" si="2"/>
        <v>232200</v>
      </c>
      <c r="L14" s="109">
        <f t="shared" ca="1" si="4"/>
        <v>234164</v>
      </c>
      <c r="M14" s="109">
        <f t="shared" ca="1" si="3"/>
        <v>9192</v>
      </c>
      <c r="O14" s="35">
        <v>59</v>
      </c>
      <c r="P14" s="161"/>
      <c r="Q14" s="35" t="s">
        <v>92</v>
      </c>
    </row>
    <row r="15" spans="2:17" s="5" customFormat="1" ht="15" customHeight="1">
      <c r="B15" s="35">
        <v>25</v>
      </c>
      <c r="C15" s="37">
        <f>COUNTIF('3.社員基本データ'!$I$18:$I$1006,'1.５項移行平均基本給算出'!$B15)</f>
        <v>2</v>
      </c>
      <c r="D15" s="38">
        <f ca="1">SUMIF('3.社員基本データ'!$I$18:$P$1006,'1.５項移行平均基本給算出'!$B15,'3.社員基本データ'!$P$18:$P$1006)</f>
        <v>472120</v>
      </c>
      <c r="E15" s="39">
        <f t="shared" ca="1" si="0"/>
        <v>236060</v>
      </c>
      <c r="F15" s="105">
        <f t="shared" ca="1" si="1"/>
        <v>236060</v>
      </c>
      <c r="G15" s="140"/>
      <c r="H15" s="123" t="str">
        <f>IF($G15="","",SUM($G15:$G$16))</f>
        <v/>
      </c>
      <c r="I15" s="124">
        <f ca="1">IF($G15="",$F15,IF(SUM($E$8:E15)=0,F16+H15,F15))</f>
        <v>236060</v>
      </c>
      <c r="J15" s="155"/>
      <c r="K15" s="105">
        <f t="shared" ca="1" si="2"/>
        <v>236060</v>
      </c>
      <c r="L15" s="109">
        <f t="shared" ca="1" si="4"/>
        <v>241420</v>
      </c>
      <c r="M15" s="109">
        <f t="shared" ca="1" si="3"/>
        <v>7256</v>
      </c>
    </row>
    <row r="16" spans="2:17" s="5" customFormat="1" ht="15" customHeight="1" thickBot="1">
      <c r="B16" s="35">
        <v>26</v>
      </c>
      <c r="C16" s="37">
        <f>COUNTIF('3.社員基本データ'!$I$18:$I$1006,'1.５項移行平均基本給算出'!$B16)</f>
        <v>1</v>
      </c>
      <c r="D16" s="38">
        <f ca="1">SUMIF('3.社員基本データ'!$I$18:$P$1006,'1.５項移行平均基本給算出'!$B16,'3.社員基本データ'!$P$18:$P$1006)</f>
        <v>250160</v>
      </c>
      <c r="E16" s="39">
        <f t="shared" ca="1" si="0"/>
        <v>250160</v>
      </c>
      <c r="F16" s="105">
        <f t="shared" ca="1" si="1"/>
        <v>250160</v>
      </c>
      <c r="G16" s="141"/>
      <c r="H16" s="125" t="str">
        <f>IF($G16="","",SUM($G16:$G$16))</f>
        <v/>
      </c>
      <c r="I16" s="126">
        <f ca="1">IF($G16="",$F16,IF(SUM($E$8:E16)=0,F17+H16,F16))</f>
        <v>250160</v>
      </c>
      <c r="J16" s="155"/>
      <c r="K16" s="105">
        <f t="shared" ca="1" si="2"/>
        <v>250160</v>
      </c>
      <c r="L16" s="109">
        <f t="shared" ca="1" si="4"/>
        <v>249156</v>
      </c>
      <c r="M16" s="109">
        <f t="shared" ca="1" si="3"/>
        <v>7736</v>
      </c>
    </row>
    <row r="17" spans="2:13" s="5" customFormat="1" ht="15" customHeight="1">
      <c r="B17" s="35">
        <v>27</v>
      </c>
      <c r="C17" s="37">
        <f>COUNTIF('3.社員基本データ'!$I$18:$I$1006,'1.５項移行平均基本給算出'!$B17)</f>
        <v>2</v>
      </c>
      <c r="D17" s="38">
        <f ca="1">SUMIF('3.社員基本データ'!$I$18:$P$1006,'1.５項移行平均基本給算出'!$B17,'3.社員基本データ'!$P$18:$P$1006)</f>
        <v>520960</v>
      </c>
      <c r="E17" s="39">
        <f t="shared" ca="1" si="0"/>
        <v>260480</v>
      </c>
      <c r="F17" s="105">
        <f t="shared" ca="1" si="1"/>
        <v>260480</v>
      </c>
      <c r="G17" s="106"/>
      <c r="H17" s="106"/>
      <c r="I17" s="106">
        <f ca="1">IF($F17="","",$F17)</f>
        <v>260480</v>
      </c>
      <c r="J17" s="156"/>
      <c r="K17" s="105">
        <f t="shared" ca="1" si="2"/>
        <v>260480</v>
      </c>
      <c r="L17" s="109">
        <f t="shared" ca="1" si="4"/>
        <v>257372</v>
      </c>
      <c r="M17" s="109">
        <f t="shared" ca="1" si="3"/>
        <v>8216</v>
      </c>
    </row>
    <row r="18" spans="2:13" s="5" customFormat="1" ht="15" customHeight="1">
      <c r="B18" s="35">
        <v>28</v>
      </c>
      <c r="C18" s="37">
        <f>COUNTIF('3.社員基本データ'!$I$18:$I$1006,'1.５項移行平均基本給算出'!$B18)</f>
        <v>0</v>
      </c>
      <c r="D18" s="38">
        <f ca="1">SUMIF('3.社員基本データ'!$I$18:$P$1006,'1.５項移行平均基本給算出'!$B18,'3.社員基本データ'!$P$18:$P$1006)</f>
        <v>0</v>
      </c>
      <c r="E18" s="39" t="str">
        <f t="shared" si="0"/>
        <v/>
      </c>
      <c r="F18" s="105">
        <f t="shared" ca="1" si="1"/>
        <v>260480</v>
      </c>
      <c r="G18" s="105"/>
      <c r="H18" s="105"/>
      <c r="I18" s="105">
        <f t="shared" ref="I18:I40" ca="1" si="5">IF($F18="","",$F18)</f>
        <v>260480</v>
      </c>
      <c r="J18" s="156">
        <v>6400</v>
      </c>
      <c r="K18" s="105">
        <f t="shared" ca="1" si="2"/>
        <v>266880</v>
      </c>
      <c r="L18" s="109">
        <f t="shared" ca="1" si="4"/>
        <v>265576</v>
      </c>
      <c r="M18" s="109">
        <f t="shared" ca="1" si="3"/>
        <v>8204</v>
      </c>
    </row>
    <row r="19" spans="2:13" s="5" customFormat="1" ht="15" customHeight="1">
      <c r="B19" s="35">
        <v>29</v>
      </c>
      <c r="C19" s="37">
        <f>COUNTIF('3.社員基本データ'!$I$18:$I$1006,'1.５項移行平均基本給算出'!$B19)</f>
        <v>1</v>
      </c>
      <c r="D19" s="38">
        <f ca="1">SUMIF('3.社員基本データ'!$I$18:$P$1006,'1.５項移行平均基本給算出'!$B19,'3.社員基本データ'!$P$18:$P$1006)</f>
        <v>273280</v>
      </c>
      <c r="E19" s="39">
        <f t="shared" ca="1" si="0"/>
        <v>273280</v>
      </c>
      <c r="F19" s="105">
        <f t="shared" ca="1" si="1"/>
        <v>273280</v>
      </c>
      <c r="G19" s="105"/>
      <c r="H19" s="105"/>
      <c r="I19" s="105">
        <f t="shared" ca="1" si="5"/>
        <v>273280</v>
      </c>
      <c r="J19" s="156"/>
      <c r="K19" s="105">
        <f t="shared" ca="1" si="2"/>
        <v>273280</v>
      </c>
      <c r="L19" s="109">
        <f t="shared" ca="1" si="4"/>
        <v>271720</v>
      </c>
      <c r="M19" s="109">
        <f t="shared" ca="1" si="3"/>
        <v>6144</v>
      </c>
    </row>
    <row r="20" spans="2:13" s="5" customFormat="1" ht="15" customHeight="1">
      <c r="B20" s="35">
        <v>30</v>
      </c>
      <c r="C20" s="37">
        <f>COUNTIF('3.社員基本データ'!$I$18:$I$1006,'1.５項移行平均基本給算出'!$B20)</f>
        <v>0</v>
      </c>
      <c r="D20" s="38">
        <f ca="1">SUMIF('3.社員基本データ'!$I$18:$P$1006,'1.５項移行平均基本給算出'!$B20,'3.社員基本データ'!$P$18:$P$1006)</f>
        <v>0</v>
      </c>
      <c r="E20" s="39" t="str">
        <f t="shared" si="0"/>
        <v/>
      </c>
      <c r="F20" s="105">
        <f t="shared" ca="1" si="1"/>
        <v>273280</v>
      </c>
      <c r="G20" s="105"/>
      <c r="H20" s="105"/>
      <c r="I20" s="105">
        <f t="shared" ca="1" si="5"/>
        <v>273280</v>
      </c>
      <c r="J20" s="156">
        <v>3800</v>
      </c>
      <c r="K20" s="105">
        <f t="shared" ca="1" si="2"/>
        <v>277080</v>
      </c>
      <c r="L20" s="109">
        <f t="shared" ca="1" si="4"/>
        <v>276560</v>
      </c>
      <c r="M20" s="109">
        <f t="shared" ca="1" si="3"/>
        <v>4840</v>
      </c>
    </row>
    <row r="21" spans="2:13" s="5" customFormat="1" ht="15" customHeight="1">
      <c r="B21" s="35">
        <v>31</v>
      </c>
      <c r="C21" s="37">
        <f>COUNTIF('3.社員基本データ'!$I$18:$I$1006,'1.５項移行平均基本給算出'!$B21)</f>
        <v>0</v>
      </c>
      <c r="D21" s="38">
        <f ca="1">SUMIF('3.社員基本データ'!$I$18:$P$1006,'1.５項移行平均基本給算出'!$B21,'3.社員基本データ'!$P$18:$P$1006)</f>
        <v>0</v>
      </c>
      <c r="E21" s="39" t="str">
        <f t="shared" si="0"/>
        <v/>
      </c>
      <c r="F21" s="105">
        <f t="shared" ca="1" si="1"/>
        <v>273280</v>
      </c>
      <c r="G21" s="105"/>
      <c r="H21" s="105"/>
      <c r="I21" s="105">
        <f t="shared" ca="1" si="5"/>
        <v>273280</v>
      </c>
      <c r="J21" s="156">
        <v>3800</v>
      </c>
      <c r="K21" s="105">
        <f t="shared" ca="1" si="2"/>
        <v>280880</v>
      </c>
      <c r="L21" s="109">
        <f t="shared" ca="1" si="4"/>
        <v>280880</v>
      </c>
      <c r="M21" s="109">
        <f t="shared" ca="1" si="3"/>
        <v>4320</v>
      </c>
    </row>
    <row r="22" spans="2:13" s="5" customFormat="1" ht="15" customHeight="1">
      <c r="B22" s="35">
        <v>32</v>
      </c>
      <c r="C22" s="37">
        <f>COUNTIF('3.社員基本データ'!$I$18:$I$1006,'1.５項移行平均基本給算出'!$B22)</f>
        <v>0</v>
      </c>
      <c r="D22" s="38">
        <f ca="1">SUMIF('3.社員基本データ'!$I$18:$P$1006,'1.５項移行平均基本給算出'!$B22,'3.社員基本データ'!$P$18:$P$1006)</f>
        <v>0</v>
      </c>
      <c r="E22" s="39" t="str">
        <f t="shared" si="0"/>
        <v/>
      </c>
      <c r="F22" s="105">
        <f t="shared" ca="1" si="1"/>
        <v>273280</v>
      </c>
      <c r="G22" s="105"/>
      <c r="H22" s="105"/>
      <c r="I22" s="105">
        <f t="shared" ca="1" si="5"/>
        <v>273280</v>
      </c>
      <c r="J22" s="156">
        <v>3800</v>
      </c>
      <c r="K22" s="105">
        <f t="shared" ca="1" si="2"/>
        <v>284680</v>
      </c>
      <c r="L22" s="109">
        <f t="shared" ca="1" si="4"/>
        <v>284680</v>
      </c>
      <c r="M22" s="109">
        <f t="shared" ca="1" si="3"/>
        <v>3800</v>
      </c>
    </row>
    <row r="23" spans="2:13" s="5" customFormat="1" ht="15" customHeight="1">
      <c r="B23" s="35">
        <v>33</v>
      </c>
      <c r="C23" s="37">
        <f>COUNTIF('3.社員基本データ'!$I$18:$I$1006,'1.５項移行平均基本給算出'!$B23)</f>
        <v>0</v>
      </c>
      <c r="D23" s="38">
        <f ca="1">SUMIF('3.社員基本データ'!$I$18:$P$1006,'1.５項移行平均基本給算出'!$B23,'3.社員基本データ'!$P$18:$P$1006)</f>
        <v>0</v>
      </c>
      <c r="E23" s="39" t="str">
        <f t="shared" si="0"/>
        <v/>
      </c>
      <c r="F23" s="105">
        <f t="shared" ca="1" si="1"/>
        <v>273280</v>
      </c>
      <c r="G23" s="105"/>
      <c r="H23" s="105"/>
      <c r="I23" s="105">
        <f t="shared" ca="1" si="5"/>
        <v>273280</v>
      </c>
      <c r="J23" s="156">
        <v>3800</v>
      </c>
      <c r="K23" s="105">
        <f t="shared" ca="1" si="2"/>
        <v>288480</v>
      </c>
      <c r="L23" s="109">
        <f t="shared" ca="1" si="4"/>
        <v>288508</v>
      </c>
      <c r="M23" s="109">
        <f t="shared" ca="1" si="3"/>
        <v>3828</v>
      </c>
    </row>
    <row r="24" spans="2:13" s="5" customFormat="1" ht="15" customHeight="1">
      <c r="B24" s="35">
        <v>34</v>
      </c>
      <c r="C24" s="37">
        <f>COUNTIF('3.社員基本データ'!$I$18:$I$1006,'1.５項移行平均基本給算出'!$B24)</f>
        <v>0</v>
      </c>
      <c r="D24" s="38">
        <f ca="1">SUMIF('3.社員基本データ'!$I$18:$P$1006,'1.５項移行平均基本給算出'!$B24,'3.社員基本データ'!$P$18:$P$1006)</f>
        <v>0</v>
      </c>
      <c r="E24" s="39" t="str">
        <f t="shared" si="0"/>
        <v/>
      </c>
      <c r="F24" s="105">
        <f t="shared" ca="1" si="1"/>
        <v>273280</v>
      </c>
      <c r="G24" s="105"/>
      <c r="H24" s="105"/>
      <c r="I24" s="105">
        <f t="shared" ca="1" si="5"/>
        <v>273280</v>
      </c>
      <c r="J24" s="156">
        <v>3800</v>
      </c>
      <c r="K24" s="105">
        <f t="shared" ca="1" si="2"/>
        <v>292280</v>
      </c>
      <c r="L24" s="109">
        <f t="shared" ca="1" si="4"/>
        <v>293056</v>
      </c>
      <c r="M24" s="109">
        <f t="shared" ca="1" si="3"/>
        <v>4548</v>
      </c>
    </row>
    <row r="25" spans="2:13" s="5" customFormat="1" ht="15" customHeight="1">
      <c r="B25" s="35">
        <v>35</v>
      </c>
      <c r="C25" s="37">
        <f>COUNTIF('3.社員基本データ'!$I$18:$I$1006,'1.５項移行平均基本給算出'!$B25)</f>
        <v>1</v>
      </c>
      <c r="D25" s="38">
        <f ca="1">SUMIF('3.社員基本データ'!$I$18:$P$1006,'1.５項移行平均基本給算出'!$B25,'3.社員基本データ'!$P$18:$P$1006)</f>
        <v>296220</v>
      </c>
      <c r="E25" s="39">
        <f t="shared" ca="1" si="0"/>
        <v>296220</v>
      </c>
      <c r="F25" s="105">
        <f t="shared" ca="1" si="1"/>
        <v>296220</v>
      </c>
      <c r="G25" s="105"/>
      <c r="H25" s="105"/>
      <c r="I25" s="105">
        <f t="shared" ca="1" si="5"/>
        <v>296220</v>
      </c>
      <c r="J25" s="201"/>
      <c r="K25" s="105">
        <f t="shared" ca="1" si="2"/>
        <v>296220</v>
      </c>
      <c r="L25" s="109">
        <f t="shared" ca="1" si="4"/>
        <v>298324</v>
      </c>
      <c r="M25" s="109">
        <f t="shared" ca="1" si="3"/>
        <v>5268</v>
      </c>
    </row>
    <row r="26" spans="2:13" s="5" customFormat="1" ht="15" customHeight="1">
      <c r="B26" s="35">
        <v>36</v>
      </c>
      <c r="C26" s="37">
        <f>COUNTIF('3.社員基本データ'!$I$18:$I$1006,'1.５項移行平均基本給算出'!$B26)</f>
        <v>0</v>
      </c>
      <c r="D26" s="38">
        <f ca="1">SUMIF('3.社員基本データ'!$I$18:$P$1006,'1.５項移行平均基本給算出'!$B26,'3.社員基本データ'!$P$18:$P$1006)</f>
        <v>0</v>
      </c>
      <c r="E26" s="39" t="str">
        <f t="shared" si="0"/>
        <v/>
      </c>
      <c r="F26" s="105">
        <f t="shared" ca="1" si="1"/>
        <v>296220</v>
      </c>
      <c r="G26" s="105"/>
      <c r="H26" s="105"/>
      <c r="I26" s="105">
        <f t="shared" ca="1" si="5"/>
        <v>296220</v>
      </c>
      <c r="J26" s="201">
        <v>7400</v>
      </c>
      <c r="K26" s="105">
        <f t="shared" ca="1" si="2"/>
        <v>303620</v>
      </c>
      <c r="L26" s="109">
        <f t="shared" ca="1" si="4"/>
        <v>304312</v>
      </c>
      <c r="M26" s="109">
        <f t="shared" ca="1" si="3"/>
        <v>5988</v>
      </c>
    </row>
    <row r="27" spans="2:13" s="5" customFormat="1" ht="15" customHeight="1">
      <c r="B27" s="35">
        <v>37</v>
      </c>
      <c r="C27" s="37">
        <f>COUNTIF('3.社員基本データ'!$I$18:$I$1006,'1.５項移行平均基本給算出'!$B27)</f>
        <v>0</v>
      </c>
      <c r="D27" s="38">
        <f ca="1">SUMIF('3.社員基本データ'!$I$18:$P$1006,'1.５項移行平均基本給算出'!$B27,'3.社員基本データ'!$P$18:$P$1006)</f>
        <v>0</v>
      </c>
      <c r="E27" s="39" t="str">
        <f t="shared" si="0"/>
        <v/>
      </c>
      <c r="F27" s="105">
        <f t="shared" ca="1" si="1"/>
        <v>296220</v>
      </c>
      <c r="G27" s="105"/>
      <c r="H27" s="105"/>
      <c r="I27" s="105">
        <f t="shared" ca="1" si="5"/>
        <v>296220</v>
      </c>
      <c r="J27" s="201">
        <v>7400</v>
      </c>
      <c r="K27" s="105">
        <f t="shared" ca="1" si="2"/>
        <v>311020</v>
      </c>
      <c r="L27" s="109">
        <f t="shared" ca="1" si="4"/>
        <v>309540</v>
      </c>
      <c r="M27" s="109">
        <f t="shared" ca="1" si="3"/>
        <v>5228</v>
      </c>
    </row>
    <row r="28" spans="2:13" s="5" customFormat="1" ht="15" customHeight="1">
      <c r="B28" s="35">
        <v>38</v>
      </c>
      <c r="C28" s="37">
        <f>COUNTIF('3.社員基本データ'!$I$18:$I$1006,'1.５項移行平均基本給算出'!$B28)</f>
        <v>1</v>
      </c>
      <c r="D28" s="38">
        <f ca="1">SUMIF('3.社員基本データ'!$I$18:$P$1006,'1.５項移行平均基本給算出'!$B28,'3.社員基本データ'!$P$18:$P$1006)</f>
        <v>318420</v>
      </c>
      <c r="E28" s="39">
        <f t="shared" ca="1" si="0"/>
        <v>318420</v>
      </c>
      <c r="F28" s="105">
        <f t="shared" ca="1" si="1"/>
        <v>318420</v>
      </c>
      <c r="G28" s="105"/>
      <c r="H28" s="105"/>
      <c r="I28" s="105">
        <f t="shared" ca="1" si="5"/>
        <v>318420</v>
      </c>
      <c r="J28" s="201"/>
      <c r="K28" s="105">
        <f t="shared" ca="1" si="2"/>
        <v>318420</v>
      </c>
      <c r="L28" s="109">
        <f t="shared" ca="1" si="4"/>
        <v>310516</v>
      </c>
      <c r="M28" s="109">
        <f t="shared" ca="1" si="3"/>
        <v>976</v>
      </c>
    </row>
    <row r="29" spans="2:13" s="5" customFormat="1" ht="15" customHeight="1">
      <c r="B29" s="35">
        <v>39</v>
      </c>
      <c r="C29" s="37">
        <f>COUNTIF('3.社員基本データ'!$I$18:$I$1006,'1.５項移行平均基本給算出'!$B29)</f>
        <v>0</v>
      </c>
      <c r="D29" s="38">
        <f ca="1">SUMIF('3.社員基本データ'!$I$18:$P$1006,'1.５項移行平均基本給算出'!$B29,'3.社員基本データ'!$P$18:$P$1006)</f>
        <v>0</v>
      </c>
      <c r="E29" s="39" t="str">
        <f t="shared" si="0"/>
        <v/>
      </c>
      <c r="F29" s="105">
        <f t="shared" ca="1" si="1"/>
        <v>318420</v>
      </c>
      <c r="G29" s="105"/>
      <c r="H29" s="105"/>
      <c r="I29" s="105">
        <f t="shared" ca="1" si="5"/>
        <v>318420</v>
      </c>
      <c r="J29" s="201">
        <v>0</v>
      </c>
      <c r="K29" s="105">
        <f t="shared" ca="1" si="2"/>
        <v>318420</v>
      </c>
      <c r="L29" s="109">
        <f t="shared" ca="1" si="4"/>
        <v>312212</v>
      </c>
      <c r="M29" s="109">
        <f t="shared" ca="1" si="3"/>
        <v>1696</v>
      </c>
    </row>
    <row r="30" spans="2:13" s="5" customFormat="1" ht="15" customHeight="1">
      <c r="B30" s="35">
        <v>40</v>
      </c>
      <c r="C30" s="37">
        <f>COUNTIF('3.社員基本データ'!$I$18:$I$1006,'1.５項移行平均基本給算出'!$B30)</f>
        <v>1</v>
      </c>
      <c r="D30" s="38">
        <f ca="1">SUMIF('3.社員基本データ'!$I$18:$P$1006,'1.５項移行平均基本給算出'!$B30,'3.社員基本データ'!$P$18:$P$1006)</f>
        <v>301100</v>
      </c>
      <c r="E30" s="39">
        <f t="shared" ca="1" si="0"/>
        <v>301100</v>
      </c>
      <c r="F30" s="105">
        <f t="shared" ca="1" si="1"/>
        <v>301100</v>
      </c>
      <c r="G30" s="105"/>
      <c r="H30" s="105"/>
      <c r="I30" s="105">
        <f t="shared" ca="1" si="5"/>
        <v>301100</v>
      </c>
      <c r="J30" s="201"/>
      <c r="K30" s="105">
        <f t="shared" ca="1" si="2"/>
        <v>301100</v>
      </c>
      <c r="L30" s="109">
        <f t="shared" ca="1" si="4"/>
        <v>314628</v>
      </c>
      <c r="M30" s="109">
        <f t="shared" ca="1" si="3"/>
        <v>2416</v>
      </c>
    </row>
    <row r="31" spans="2:13" s="5" customFormat="1" ht="15" customHeight="1">
      <c r="B31" s="35">
        <v>41</v>
      </c>
      <c r="C31" s="37">
        <f>COUNTIF('3.社員基本データ'!$I$18:$I$1006,'1.５項移行平均基本給算出'!$B31)</f>
        <v>0</v>
      </c>
      <c r="D31" s="38">
        <f ca="1">SUMIF('3.社員基本データ'!$I$18:$P$1006,'1.５項移行平均基本給算出'!$B31,'3.社員基本データ'!$P$18:$P$1006)</f>
        <v>0</v>
      </c>
      <c r="E31" s="39" t="str">
        <f t="shared" si="0"/>
        <v/>
      </c>
      <c r="F31" s="105">
        <f t="shared" ca="1" si="1"/>
        <v>301100</v>
      </c>
      <c r="G31" s="105"/>
      <c r="H31" s="105"/>
      <c r="I31" s="105">
        <f t="shared" ca="1" si="5"/>
        <v>301100</v>
      </c>
      <c r="J31" s="201">
        <v>11000</v>
      </c>
      <c r="K31" s="105">
        <f t="shared" ca="1" si="2"/>
        <v>312100</v>
      </c>
      <c r="L31" s="109">
        <f t="shared" ca="1" si="4"/>
        <v>317752</v>
      </c>
      <c r="M31" s="109">
        <f t="shared" ca="1" si="3"/>
        <v>3124</v>
      </c>
    </row>
    <row r="32" spans="2:13" s="5" customFormat="1" ht="15" customHeight="1">
      <c r="B32" s="35">
        <v>42</v>
      </c>
      <c r="C32" s="37">
        <f>COUNTIF('3.社員基本データ'!$I$18:$I$1006,'1.５項移行平均基本給算出'!$B32)</f>
        <v>0</v>
      </c>
      <c r="D32" s="38">
        <f ca="1">SUMIF('3.社員基本データ'!$I$18:$P$1006,'1.５項移行平均基本給算出'!$B32,'3.社員基本データ'!$P$18:$P$1006)</f>
        <v>0</v>
      </c>
      <c r="E32" s="39" t="str">
        <f t="shared" si="0"/>
        <v/>
      </c>
      <c r="F32" s="105">
        <f t="shared" ca="1" si="1"/>
        <v>301100</v>
      </c>
      <c r="G32" s="105"/>
      <c r="H32" s="105"/>
      <c r="I32" s="105">
        <f t="shared" ca="1" si="5"/>
        <v>301100</v>
      </c>
      <c r="J32" s="201">
        <v>11000</v>
      </c>
      <c r="K32" s="105">
        <f t="shared" ca="1" si="2"/>
        <v>323100</v>
      </c>
      <c r="L32" s="109">
        <f t="shared" ca="1" si="4"/>
        <v>321876</v>
      </c>
      <c r="M32" s="109">
        <f t="shared" ca="1" si="3"/>
        <v>4124</v>
      </c>
    </row>
    <row r="33" spans="2:13" s="5" customFormat="1" ht="15" customHeight="1">
      <c r="B33" s="35">
        <v>43</v>
      </c>
      <c r="C33" s="37">
        <f>COUNTIF('3.社員基本データ'!$I$18:$I$1006,'1.５項移行平均基本給算出'!$B33)</f>
        <v>1</v>
      </c>
      <c r="D33" s="38">
        <f ca="1">SUMIF('3.社員基本データ'!$I$18:$P$1006,'1.５項移行平均基本給算出'!$B33,'3.社員基本データ'!$P$18:$P$1006)</f>
        <v>334040</v>
      </c>
      <c r="E33" s="39">
        <f t="shared" ca="1" si="0"/>
        <v>334040</v>
      </c>
      <c r="F33" s="105">
        <f t="shared" ca="1" si="1"/>
        <v>334040</v>
      </c>
      <c r="G33" s="105"/>
      <c r="H33" s="105"/>
      <c r="I33" s="105">
        <f t="shared" ca="1" si="5"/>
        <v>334040</v>
      </c>
      <c r="J33" s="201"/>
      <c r="K33" s="105">
        <f t="shared" ca="1" si="2"/>
        <v>334040</v>
      </c>
      <c r="L33" s="109">
        <f t="shared" ca="1" si="4"/>
        <v>330464</v>
      </c>
      <c r="M33" s="109">
        <f t="shared" ca="1" si="3"/>
        <v>8588</v>
      </c>
    </row>
    <row r="34" spans="2:13" s="5" customFormat="1" ht="15" customHeight="1">
      <c r="B34" s="35">
        <v>44</v>
      </c>
      <c r="C34" s="37">
        <f>COUNTIF('3.社員基本データ'!$I$18:$I$1006,'1.５項移行平均基本給算出'!$B34)</f>
        <v>0</v>
      </c>
      <c r="D34" s="38">
        <f ca="1">SUMIF('3.社員基本データ'!$I$18:$P$1006,'1.５項移行平均基本給算出'!$B34,'3.社員基本データ'!$P$18:$P$1006)</f>
        <v>0</v>
      </c>
      <c r="E34" s="39" t="str">
        <f t="shared" si="0"/>
        <v/>
      </c>
      <c r="F34" s="105">
        <f t="shared" ca="1" si="1"/>
        <v>334040</v>
      </c>
      <c r="G34" s="105"/>
      <c r="H34" s="105"/>
      <c r="I34" s="105">
        <f t="shared" ca="1" si="5"/>
        <v>334040</v>
      </c>
      <c r="J34" s="201">
        <v>5000</v>
      </c>
      <c r="K34" s="105">
        <f t="shared" ca="1" si="2"/>
        <v>339040</v>
      </c>
      <c r="L34" s="109">
        <f t="shared" ca="1" si="4"/>
        <v>337852</v>
      </c>
      <c r="M34" s="109">
        <f t="shared" ca="1" si="3"/>
        <v>7388</v>
      </c>
    </row>
    <row r="35" spans="2:13" s="5" customFormat="1" ht="15" customHeight="1">
      <c r="B35" s="35">
        <v>45</v>
      </c>
      <c r="C35" s="37">
        <f>COUNTIF('3.社員基本データ'!$I$18:$I$1006,'1.５項移行平均基本給算出'!$B35)</f>
        <v>0</v>
      </c>
      <c r="D35" s="38">
        <f ca="1">SUMIF('3.社員基本データ'!$I$18:$P$1006,'1.５項移行平均基本給算出'!$B35,'3.社員基本データ'!$P$18:$P$1006)</f>
        <v>0</v>
      </c>
      <c r="E35" s="39" t="str">
        <f t="shared" si="0"/>
        <v/>
      </c>
      <c r="F35" s="105">
        <f t="shared" ca="1" si="1"/>
        <v>334040</v>
      </c>
      <c r="G35" s="105"/>
      <c r="H35" s="105"/>
      <c r="I35" s="105">
        <f t="shared" ca="1" si="5"/>
        <v>334040</v>
      </c>
      <c r="J35" s="201">
        <v>5000</v>
      </c>
      <c r="K35" s="105">
        <f t="shared" ca="1" si="2"/>
        <v>344040</v>
      </c>
      <c r="L35" s="109">
        <f t="shared" ca="1" si="4"/>
        <v>343990</v>
      </c>
      <c r="M35" s="109">
        <f t="shared" ca="1" si="3"/>
        <v>6138</v>
      </c>
    </row>
    <row r="36" spans="2:13" s="5" customFormat="1" ht="15" customHeight="1">
      <c r="B36" s="35">
        <v>46</v>
      </c>
      <c r="C36" s="37">
        <f>COUNTIF('3.社員基本データ'!$I$18:$I$1006,'1.５項移行平均基本給算出'!$B36)</f>
        <v>0</v>
      </c>
      <c r="D36" s="38">
        <f ca="1">SUMIF('3.社員基本データ'!$I$18:$P$1006,'1.５項移行平均基本給算出'!$B36,'3.社員基本データ'!$P$18:$P$1006)</f>
        <v>0</v>
      </c>
      <c r="E36" s="39" t="str">
        <f t="shared" si="0"/>
        <v/>
      </c>
      <c r="F36" s="105">
        <f t="shared" ca="1" si="1"/>
        <v>334040</v>
      </c>
      <c r="G36" s="105"/>
      <c r="H36" s="105"/>
      <c r="I36" s="105">
        <f t="shared" ca="1" si="5"/>
        <v>334040</v>
      </c>
      <c r="J36" s="201">
        <v>5000</v>
      </c>
      <c r="K36" s="105">
        <f t="shared" ca="1" si="2"/>
        <v>349040</v>
      </c>
      <c r="L36" s="109">
        <f t="shared" ca="1" si="4"/>
        <v>346610</v>
      </c>
      <c r="M36" s="109">
        <f t="shared" ca="1" si="3"/>
        <v>2620</v>
      </c>
    </row>
    <row r="37" spans="2:13" s="5" customFormat="1" ht="15" customHeight="1">
      <c r="B37" s="35">
        <v>47</v>
      </c>
      <c r="C37" s="37">
        <f>COUNTIF('3.社員基本データ'!$I$18:$I$1006,'1.５項移行平均基本給算出'!$B37)</f>
        <v>2</v>
      </c>
      <c r="D37" s="38">
        <f ca="1">SUMIF('3.社員基本データ'!$I$18:$P$1006,'1.５項移行平均基本給算出'!$B37,'3.社員基本データ'!$P$18:$P$1006)</f>
        <v>707580</v>
      </c>
      <c r="E37" s="39">
        <f t="shared" ca="1" si="0"/>
        <v>353790</v>
      </c>
      <c r="F37" s="105">
        <f t="shared" ca="1" si="1"/>
        <v>353790</v>
      </c>
      <c r="G37" s="105"/>
      <c r="H37" s="105"/>
      <c r="I37" s="105">
        <f t="shared" ca="1" si="5"/>
        <v>353790</v>
      </c>
      <c r="J37" s="201"/>
      <c r="K37" s="105">
        <f t="shared" ca="1" si="2"/>
        <v>353790</v>
      </c>
      <c r="L37" s="109">
        <f t="shared" ca="1" si="4"/>
        <v>355626</v>
      </c>
      <c r="M37" s="109">
        <f t="shared" ca="1" si="3"/>
        <v>9016</v>
      </c>
    </row>
    <row r="38" spans="2:13" s="5" customFormat="1" ht="15" customHeight="1">
      <c r="B38" s="35">
        <v>48</v>
      </c>
      <c r="C38" s="37">
        <f>COUNTIF('3.社員基本データ'!$I$18:$I$1006,'1.５項移行平均基本給算出'!$B38)</f>
        <v>2</v>
      </c>
      <c r="D38" s="38">
        <f ca="1">SUMIF('3.社員基本データ'!$I$18:$P$1006,'1.５項移行平均基本給算出'!$B38,'3.社員基本データ'!$P$18:$P$1006)</f>
        <v>694280</v>
      </c>
      <c r="E38" s="39">
        <f t="shared" ca="1" si="0"/>
        <v>347140</v>
      </c>
      <c r="F38" s="105">
        <f t="shared" ca="1" si="1"/>
        <v>347140</v>
      </c>
      <c r="G38" s="105"/>
      <c r="H38" s="105"/>
      <c r="I38" s="105">
        <f t="shared" ca="1" si="5"/>
        <v>347140</v>
      </c>
      <c r="J38" s="201"/>
      <c r="K38" s="105">
        <f t="shared" ca="1" si="2"/>
        <v>347140</v>
      </c>
      <c r="L38" s="109">
        <f t="shared" ca="1" si="4"/>
        <v>352130</v>
      </c>
      <c r="M38" s="109">
        <f t="shared" ca="1" si="3"/>
        <v>-3496</v>
      </c>
    </row>
    <row r="39" spans="2:13" s="5" customFormat="1" ht="15" customHeight="1">
      <c r="B39" s="35">
        <v>49</v>
      </c>
      <c r="C39" s="37">
        <f>COUNTIF('3.社員基本データ'!$I$18:$I$1006,'1.５項移行平均基本給算出'!$B39)</f>
        <v>1</v>
      </c>
      <c r="D39" s="38">
        <f ca="1">SUMIF('3.社員基本データ'!$I$18:$P$1006,'1.５項移行平均基本給算出'!$B39,'3.社員基本データ'!$P$18:$P$1006)</f>
        <v>384120</v>
      </c>
      <c r="E39" s="39">
        <f t="shared" ca="1" si="0"/>
        <v>384120</v>
      </c>
      <c r="F39" s="105">
        <f t="shared" ca="1" si="1"/>
        <v>384120</v>
      </c>
      <c r="G39" s="105"/>
      <c r="H39" s="105"/>
      <c r="I39" s="105">
        <f t="shared" ca="1" si="5"/>
        <v>384120</v>
      </c>
      <c r="J39" s="201"/>
      <c r="K39" s="105">
        <f t="shared" ca="1" si="2"/>
        <v>384120</v>
      </c>
      <c r="L39" s="109">
        <f t="shared" ca="1" si="4"/>
        <v>352154</v>
      </c>
      <c r="M39" s="109">
        <f t="shared" ca="1" si="3"/>
        <v>24</v>
      </c>
    </row>
    <row r="40" spans="2:13" s="5" customFormat="1" ht="15" customHeight="1" thickBot="1">
      <c r="B40" s="35">
        <v>50</v>
      </c>
      <c r="C40" s="37">
        <f>COUNTIF('3.社員基本データ'!$I$18:$I$1006,'1.５項移行平均基本給算出'!$B40)</f>
        <v>1</v>
      </c>
      <c r="D40" s="38">
        <f ca="1">SUMIF('3.社員基本データ'!$I$18:$P$1006,'1.５項移行平均基本給算出'!$B40,'3.社員基本データ'!$P$18:$P$1006)</f>
        <v>326560</v>
      </c>
      <c r="E40" s="105">
        <f t="shared" ca="1" si="0"/>
        <v>326560</v>
      </c>
      <c r="F40" s="109">
        <f t="shared" ca="1" si="1"/>
        <v>326560</v>
      </c>
      <c r="G40" s="112"/>
      <c r="H40" s="112"/>
      <c r="I40" s="113">
        <f t="shared" ca="1" si="5"/>
        <v>326560</v>
      </c>
      <c r="J40" s="201"/>
      <c r="K40" s="105">
        <f t="shared" ca="1" si="2"/>
        <v>326560</v>
      </c>
      <c r="L40" s="109">
        <f t="shared" ca="1" si="4"/>
        <v>353738</v>
      </c>
      <c r="M40" s="109">
        <f t="shared" ca="1" si="3"/>
        <v>1584</v>
      </c>
    </row>
    <row r="41" spans="2:13" s="5" customFormat="1" ht="15" customHeight="1">
      <c r="B41" s="35">
        <v>51</v>
      </c>
      <c r="C41" s="37">
        <f>COUNTIF('3.社員基本データ'!$I$18:$I$1006,'1.５項移行平均基本給算出'!$B41)</f>
        <v>1</v>
      </c>
      <c r="D41" s="38">
        <f ca="1">SUMIF('3.社員基本データ'!$I$18:$P$1006,'1.５項移行平均基本給算出'!$B41,'3.社員基本データ'!$P$18:$P$1006)</f>
        <v>349160</v>
      </c>
      <c r="E41" s="105">
        <f t="shared" ca="1" si="0"/>
        <v>349160</v>
      </c>
      <c r="F41" s="105">
        <f t="shared" ca="1" si="1"/>
        <v>349160</v>
      </c>
      <c r="G41" s="202"/>
      <c r="H41" s="121" t="str">
        <f>IF($G41="","",SUM($G33:G41))</f>
        <v/>
      </c>
      <c r="I41" s="122">
        <f ca="1">IF(SUM($E41:$E$49)=0,F41+H41,F41)</f>
        <v>349160</v>
      </c>
      <c r="J41" s="203"/>
      <c r="K41" s="105">
        <f t="shared" ca="1" si="2"/>
        <v>349160</v>
      </c>
      <c r="L41" s="109">
        <f t="shared" ca="1" si="4"/>
        <v>368998</v>
      </c>
      <c r="M41" s="109">
        <f t="shared" ca="1" si="3"/>
        <v>15260</v>
      </c>
    </row>
    <row r="42" spans="2:13" s="5" customFormat="1" ht="15" customHeight="1">
      <c r="B42" s="35">
        <v>52</v>
      </c>
      <c r="C42" s="37">
        <f>COUNTIF('3.社員基本データ'!$I$18:$I$1006,'1.５項移行平均基本給算出'!$B42)</f>
        <v>2</v>
      </c>
      <c r="D42" s="38">
        <f ca="1">SUMIF('3.社員基本データ'!$I$18:$P$1006,'1.５項移行平均基本給算出'!$B42,'3.社員基本データ'!$P$18:$P$1006)</f>
        <v>723420</v>
      </c>
      <c r="E42" s="105">
        <f t="shared" ca="1" si="0"/>
        <v>361710</v>
      </c>
      <c r="F42" s="105">
        <f t="shared" ca="1" si="1"/>
        <v>361710</v>
      </c>
      <c r="G42" s="204"/>
      <c r="H42" s="123" t="str">
        <f>IF($G42="","",SUM($G34:G42))</f>
        <v/>
      </c>
      <c r="I42" s="124">
        <f ca="1">IF(SUM($E42:$E$49)=0,F42+H42,F42)</f>
        <v>361710</v>
      </c>
      <c r="J42" s="203"/>
      <c r="K42" s="105">
        <f t="shared" ca="1" si="2"/>
        <v>361710</v>
      </c>
      <c r="L42" s="109">
        <f t="shared" ca="1" si="4"/>
        <v>363171.33333333337</v>
      </c>
      <c r="M42" s="109">
        <f t="shared" ca="1" si="3"/>
        <v>-5826.6666666666279</v>
      </c>
    </row>
    <row r="43" spans="2:13" s="5" customFormat="1" ht="15" customHeight="1">
      <c r="B43" s="35">
        <v>53</v>
      </c>
      <c r="C43" s="37">
        <f>COUNTIF('3.社員基本データ'!$I$18:$I$1006,'1.５項移行平均基本給算出'!$B43)</f>
        <v>1</v>
      </c>
      <c r="D43" s="38">
        <f ca="1">SUMIF('3.社員基本データ'!$I$18:$P$1006,'1.５項移行平均基本給算出'!$B43,'3.社員基本データ'!$P$18:$P$1006)</f>
        <v>423440</v>
      </c>
      <c r="E43" s="105">
        <f t="shared" ca="1" si="0"/>
        <v>423440</v>
      </c>
      <c r="F43" s="105">
        <f t="shared" ca="1" si="1"/>
        <v>423440</v>
      </c>
      <c r="G43" s="204"/>
      <c r="H43" s="123" t="str">
        <f>IF($G43="","",SUM($G35:G43))</f>
        <v/>
      </c>
      <c r="I43" s="124">
        <f ca="1">IF(SUM($E43:$E$49)=0,F43+H43,F43)</f>
        <v>423440</v>
      </c>
      <c r="J43" s="203"/>
      <c r="K43" s="105">
        <f t="shared" ca="1" si="2"/>
        <v>423440</v>
      </c>
      <c r="L43" s="109">
        <f t="shared" ca="1" si="4"/>
        <v>373024.66666666669</v>
      </c>
      <c r="M43" s="109">
        <f t="shared" ca="1" si="3"/>
        <v>9853.3333333333139</v>
      </c>
    </row>
    <row r="44" spans="2:13" s="5" customFormat="1" ht="15" customHeight="1">
      <c r="B44" s="35">
        <v>54</v>
      </c>
      <c r="C44" s="37">
        <f>COUNTIF('3.社員基本データ'!$I$18:$I$1006,'1.５項移行平均基本給算出'!$B44)</f>
        <v>3</v>
      </c>
      <c r="D44" s="38">
        <f ca="1">SUMIF('3.社員基本データ'!$I$18:$P$1006,'1.５項移行平均基本給算出'!$B44,'3.社員基本データ'!$P$18:$P$1006)</f>
        <v>1064960</v>
      </c>
      <c r="E44" s="105">
        <f t="shared" ca="1" si="0"/>
        <v>354986.66666666669</v>
      </c>
      <c r="F44" s="105">
        <f t="shared" ca="1" si="1"/>
        <v>354986.66666666669</v>
      </c>
      <c r="G44" s="204"/>
      <c r="H44" s="123" t="str">
        <f>IF($G44="","",SUM($G36:G44))</f>
        <v/>
      </c>
      <c r="I44" s="124">
        <f ca="1">IF(SUM($E44:$E$49)=0,F44+H44,F44)</f>
        <v>354986.66666666669</v>
      </c>
      <c r="J44" s="203"/>
      <c r="K44" s="105">
        <f t="shared" ca="1" si="2"/>
        <v>354986.66666666669</v>
      </c>
      <c r="L44" s="109">
        <f t="shared" ca="1" si="4"/>
        <v>373036.66666666669</v>
      </c>
      <c r="M44" s="109">
        <f t="shared" ca="1" si="3"/>
        <v>12</v>
      </c>
    </row>
    <row r="45" spans="2:13" s="5" customFormat="1" ht="15" customHeight="1">
      <c r="B45" s="40">
        <v>55</v>
      </c>
      <c r="C45" s="37">
        <f>COUNTIF('3.社員基本データ'!$I$18:$I$1006,'1.５項移行平均基本給算出'!$B45)</f>
        <v>3</v>
      </c>
      <c r="D45" s="38">
        <f ca="1">SUMIF('3.社員基本データ'!$I$18:$P$1006,'1.５項移行平均基本給算出'!$B45,'3.社員基本データ'!$P$18:$P$1006)</f>
        <v>1127480</v>
      </c>
      <c r="E45" s="105">
        <f t="shared" ca="1" si="0"/>
        <v>375826.66666666669</v>
      </c>
      <c r="F45" s="105">
        <f t="shared" ca="1" si="1"/>
        <v>375826.66666666669</v>
      </c>
      <c r="G45" s="204"/>
      <c r="H45" s="123" t="str">
        <f>IF($G45="","",SUM($G37:G45))</f>
        <v/>
      </c>
      <c r="I45" s="124">
        <f ca="1">IF(SUM($E45:$E$49)=0,F45+H45,F45)</f>
        <v>375826.66666666669</v>
      </c>
      <c r="J45" s="203"/>
      <c r="K45" s="105">
        <f t="shared" ca="1" si="2"/>
        <v>375826.66666666669</v>
      </c>
      <c r="L45" s="109">
        <f t="shared" ca="1" si="4"/>
        <v>376326.66666666669</v>
      </c>
      <c r="M45" s="109">
        <f t="shared" ca="1" si="3"/>
        <v>3290</v>
      </c>
    </row>
    <row r="46" spans="2:13" s="5" customFormat="1" ht="15" customHeight="1">
      <c r="B46" s="35">
        <v>56</v>
      </c>
      <c r="C46" s="37">
        <f>COUNTIF('3.社員基本データ'!$I$18:$I$1006,'1.５項移行平均基本給算出'!$B46)</f>
        <v>4</v>
      </c>
      <c r="D46" s="38">
        <f ca="1">SUMIF('3.社員基本データ'!$I$18:$P$1006,'1.５項移行平均基本給算出'!$B46,'3.社員基本データ'!$P$18:$P$1006)</f>
        <v>1396880</v>
      </c>
      <c r="E46" s="105">
        <f t="shared" ca="1" si="0"/>
        <v>349220</v>
      </c>
      <c r="F46" s="105">
        <f t="shared" ca="1" si="1"/>
        <v>349220</v>
      </c>
      <c r="G46" s="204"/>
      <c r="H46" s="123" t="str">
        <f>IF($G46="","",SUM($G38:G46))</f>
        <v/>
      </c>
      <c r="I46" s="124">
        <f ca="1">IF(SUM($E46:$E$49)=0,F46+H46,F46)</f>
        <v>349220</v>
      </c>
      <c r="J46" s="203"/>
      <c r="K46" s="105">
        <f t="shared" ca="1" si="2"/>
        <v>349220</v>
      </c>
      <c r="L46" s="109">
        <f t="shared" ca="1" si="4"/>
        <v>368270.66666666669</v>
      </c>
      <c r="M46" s="109">
        <f t="shared" ca="1" si="3"/>
        <v>-8056</v>
      </c>
    </row>
    <row r="47" spans="2:13" s="5" customFormat="1" ht="15" customHeight="1" thickBot="1">
      <c r="B47" s="35">
        <v>57</v>
      </c>
      <c r="C47" s="37">
        <f>COUNTIF('3.社員基本データ'!$I$18:$I$1006,'1.５項移行平均基本給算出'!$B47)</f>
        <v>1</v>
      </c>
      <c r="D47" s="38">
        <f ca="1">SUMIF('3.社員基本データ'!$I$18:$P$1006,'1.５項移行平均基本給算出'!$B47,'3.社員基本データ'!$P$18:$P$1006)</f>
        <v>378160</v>
      </c>
      <c r="E47" s="105">
        <f t="shared" ca="1" si="0"/>
        <v>378160</v>
      </c>
      <c r="F47" s="105">
        <f t="shared" ca="1" si="1"/>
        <v>378160</v>
      </c>
      <c r="G47" s="204"/>
      <c r="H47" s="123" t="str">
        <f>IF($G47="","",SUM($G39:G47))</f>
        <v/>
      </c>
      <c r="I47" s="124">
        <f ca="1">IF(SUM($E47:$E$49)=0,F47+H47,F47)</f>
        <v>378160</v>
      </c>
      <c r="J47" s="203"/>
      <c r="K47" s="105">
        <f t="shared" ca="1" si="2"/>
        <v>378160</v>
      </c>
      <c r="L47" s="112">
        <f ca="1">AVERAGE($K45:$K49)</f>
        <v>374905.33333333337</v>
      </c>
      <c r="M47" s="109">
        <f t="shared" ca="1" si="3"/>
        <v>6634.6666666666861</v>
      </c>
    </row>
    <row r="48" spans="2:13" s="5" customFormat="1" ht="15" customHeight="1">
      <c r="B48" s="35">
        <v>58</v>
      </c>
      <c r="C48" s="37">
        <f>COUNTIF('3.社員基本データ'!$I$18:$I$1006,'1.５項移行平均基本給算出'!$B48)</f>
        <v>0</v>
      </c>
      <c r="D48" s="38">
        <f ca="1">SUMIF('3.社員基本データ'!$I$18:$P$1006,'1.５項移行平均基本給算出'!$B48,'3.社員基本データ'!$P$18:$P$1006)</f>
        <v>0</v>
      </c>
      <c r="E48" s="105" t="str">
        <f t="shared" si="0"/>
        <v/>
      </c>
      <c r="F48" s="105">
        <f t="shared" ca="1" si="1"/>
        <v>378160</v>
      </c>
      <c r="G48" s="204">
        <v>5000</v>
      </c>
      <c r="H48" s="123">
        <f>IF($G48="","",SUM($G40:G48))</f>
        <v>5000</v>
      </c>
      <c r="I48" s="124">
        <f ca="1">IF(SUM($E48:$E$49)=0,F48+H48,F48)</f>
        <v>383160</v>
      </c>
      <c r="J48" s="203"/>
      <c r="K48" s="105">
        <f t="shared" ca="1" si="2"/>
        <v>383160</v>
      </c>
      <c r="L48" s="119">
        <f ca="1">$K48</f>
        <v>383160</v>
      </c>
      <c r="M48" s="114">
        <f t="shared" ca="1" si="3"/>
        <v>8254.6666666666279</v>
      </c>
    </row>
    <row r="49" spans="2:13" s="5" customFormat="1" ht="15" customHeight="1" thickBot="1">
      <c r="B49" s="35">
        <v>59</v>
      </c>
      <c r="C49" s="37">
        <f>COUNTIF('3.社員基本データ'!$I$18:$I$1006,'1.５項移行平均基本給算出'!$B49)</f>
        <v>0</v>
      </c>
      <c r="D49" s="38">
        <f ca="1">SUMIF('3.社員基本データ'!$I$18:$P$1006,'1.５項移行平均基本給算出'!$B49,'3.社員基本データ'!$P$18:$P$1006)</f>
        <v>0</v>
      </c>
      <c r="E49" s="105" t="str">
        <f t="shared" si="0"/>
        <v/>
      </c>
      <c r="F49" s="105">
        <f t="shared" ca="1" si="1"/>
        <v>378160</v>
      </c>
      <c r="G49" s="205">
        <v>5000</v>
      </c>
      <c r="H49" s="125">
        <f>IF($G49="","",SUM($G41:G49))</f>
        <v>10000</v>
      </c>
      <c r="I49" s="126">
        <f ca="1">IF(SUM($E49:$E$49)=0,F49+H49,F49)</f>
        <v>388160</v>
      </c>
      <c r="J49" s="203"/>
      <c r="K49" s="105">
        <f ca="1">IF($J49="",$I49,$K48+$J49)</f>
        <v>388160</v>
      </c>
      <c r="L49" s="120">
        <f ca="1">$K49</f>
        <v>388160</v>
      </c>
      <c r="M49" s="114">
        <f t="shared" ca="1" si="3"/>
        <v>5000</v>
      </c>
    </row>
    <row r="50" spans="2:13" s="5" customFormat="1" ht="15" customHeight="1">
      <c r="B50" s="36">
        <v>60</v>
      </c>
      <c r="C50" s="41">
        <f>COUNTIF('3.社員基本データ'!$I$18:$I$1006,'1.５項移行平均基本給算出'!$B50)</f>
        <v>0</v>
      </c>
      <c r="D50" s="42">
        <f ca="1">SUMIF('3.社員基本データ'!$I$18:$P$1006,'1.５項移行平均基本給算出'!$B50,'3.社員基本データ'!$P$18:$P$1006)</f>
        <v>0</v>
      </c>
      <c r="E50" s="108" t="str">
        <f t="shared" si="0"/>
        <v/>
      </c>
      <c r="F50" s="107" t="str">
        <f t="shared" si="0"/>
        <v/>
      </c>
      <c r="G50" s="111" t="str">
        <f t="shared" si="0"/>
        <v/>
      </c>
      <c r="H50" s="111"/>
      <c r="I50" s="111"/>
      <c r="J50" s="107"/>
      <c r="K50" s="107"/>
      <c r="L50" s="107"/>
      <c r="M50" s="107"/>
    </row>
    <row r="51" spans="2:13" s="5" customFormat="1" ht="15" customHeight="1">
      <c r="B51" s="44">
        <v>61</v>
      </c>
      <c r="C51" s="41">
        <f>COUNTIF('3.社員基本データ'!$I$18:$I$1006,'1.５項移行平均基本給算出'!$B51)</f>
        <v>0</v>
      </c>
      <c r="D51" s="42">
        <f ca="1">SUMIF('3.社員基本データ'!$I$18:$P$1006,'1.５項移行平均基本給算出'!$B51,'3.社員基本データ'!$P$18:$P$1006)</f>
        <v>0</v>
      </c>
      <c r="E51" s="108" t="str">
        <f t="shared" si="0"/>
        <v/>
      </c>
      <c r="F51" s="110"/>
      <c r="G51" s="110"/>
      <c r="H51" s="110"/>
      <c r="I51" s="110"/>
      <c r="J51" s="107"/>
      <c r="K51" s="107"/>
      <c r="L51" s="107"/>
      <c r="M51" s="107"/>
    </row>
    <row r="52" spans="2:13" s="5" customFormat="1" ht="15" customHeight="1">
      <c r="B52" s="36">
        <v>62</v>
      </c>
      <c r="C52" s="41">
        <f>COUNTIF('3.社員基本データ'!$I$18:$I$1006,'1.５項移行平均基本給算出'!$B52)</f>
        <v>0</v>
      </c>
      <c r="D52" s="42">
        <f ca="1">SUMIF('3.社員基本データ'!$I$18:$P$1006,'1.５項移行平均基本給算出'!$B52,'3.社員基本データ'!$P$18:$P$1006)</f>
        <v>0</v>
      </c>
      <c r="E52" s="108" t="str">
        <f t="shared" si="0"/>
        <v/>
      </c>
      <c r="F52" s="110"/>
      <c r="G52" s="110"/>
      <c r="H52" s="110"/>
      <c r="I52" s="110"/>
      <c r="J52" s="107"/>
      <c r="K52" s="107"/>
      <c r="L52" s="107"/>
      <c r="M52" s="107"/>
    </row>
    <row r="53" spans="2:13" s="5" customFormat="1" ht="15" customHeight="1">
      <c r="B53" s="36">
        <v>63</v>
      </c>
      <c r="C53" s="41">
        <f>COUNTIF('3.社員基本データ'!$I$18:$I$1006,'1.５項移行平均基本給算出'!$B53)</f>
        <v>0</v>
      </c>
      <c r="D53" s="42">
        <f ca="1">SUMIF('3.社員基本データ'!$I$18:$P$1006,'1.５項移行平均基本給算出'!$B53,'3.社員基本データ'!$P$18:$P$1006)</f>
        <v>0</v>
      </c>
      <c r="E53" s="43" t="str">
        <f t="shared" si="0"/>
        <v/>
      </c>
      <c r="F53" s="107"/>
      <c r="G53" s="107"/>
      <c r="H53" s="107"/>
      <c r="I53" s="107"/>
      <c r="J53" s="107"/>
      <c r="K53" s="107"/>
      <c r="L53" s="107"/>
      <c r="M53" s="107"/>
    </row>
    <row r="54" spans="2:13" s="5" customFormat="1" ht="15" customHeight="1">
      <c r="B54" s="36">
        <v>64</v>
      </c>
      <c r="C54" s="41">
        <f>COUNTIF('3.社員基本データ'!$I$18:$I$1006,'1.５項移行平均基本給算出'!$B54)</f>
        <v>0</v>
      </c>
      <c r="D54" s="42">
        <f ca="1">SUMIF('3.社員基本データ'!$I$18:$P$1006,'1.５項移行平均基本給算出'!$B54,'3.社員基本データ'!$P$18:$P$1006)</f>
        <v>0</v>
      </c>
      <c r="E54" s="43" t="str">
        <f t="shared" si="0"/>
        <v/>
      </c>
      <c r="F54" s="107"/>
      <c r="G54" s="107"/>
      <c r="H54" s="107"/>
      <c r="I54" s="107"/>
      <c r="J54" s="107"/>
      <c r="K54" s="107"/>
      <c r="L54" s="107"/>
      <c r="M54" s="107"/>
    </row>
    <row r="55" spans="2:13" s="5" customFormat="1" ht="12">
      <c r="C55" s="26"/>
    </row>
    <row r="56" spans="2:13" s="5" customFormat="1" ht="12">
      <c r="C56" s="26"/>
    </row>
    <row r="57" spans="2:13" s="4" customFormat="1">
      <c r="C57" s="27"/>
    </row>
    <row r="58" spans="2:13" s="4" customFormat="1">
      <c r="C58" s="27"/>
    </row>
    <row r="59" spans="2:13" s="4" customFormat="1">
      <c r="C59" s="27"/>
    </row>
    <row r="60" spans="2:13" s="4" customFormat="1">
      <c r="C60" s="27"/>
    </row>
    <row r="61" spans="2:13" s="4" customFormat="1">
      <c r="C61" s="27"/>
    </row>
    <row r="62" spans="2:13" s="4" customFormat="1">
      <c r="C62" s="27"/>
    </row>
    <row r="63" spans="2:13" s="4" customFormat="1">
      <c r="C63" s="27"/>
    </row>
    <row r="64" spans="2:13" s="4" customFormat="1">
      <c r="C64" s="27"/>
    </row>
    <row r="65" spans="3:3" s="4" customFormat="1">
      <c r="C65" s="27"/>
    </row>
    <row r="66" spans="3:3" s="4" customFormat="1">
      <c r="C66" s="27"/>
    </row>
    <row r="67" spans="3:3" s="4" customFormat="1">
      <c r="C67" s="27"/>
    </row>
    <row r="68" spans="3:3" s="4" customFormat="1">
      <c r="C68" s="27"/>
    </row>
    <row r="69" spans="3:3" s="4" customFormat="1">
      <c r="C69" s="27"/>
    </row>
    <row r="70" spans="3:3" s="4" customFormat="1">
      <c r="C70" s="27"/>
    </row>
    <row r="71" spans="3:3" s="4" customFormat="1">
      <c r="C71" s="27"/>
    </row>
    <row r="72" spans="3:3" s="4" customFormat="1">
      <c r="C72" s="27"/>
    </row>
    <row r="73" spans="3:3" s="4" customFormat="1">
      <c r="C73" s="27"/>
    </row>
    <row r="74" spans="3:3" s="4" customFormat="1">
      <c r="C74" s="27"/>
    </row>
    <row r="75" spans="3:3" s="4" customFormat="1">
      <c r="C75" s="27"/>
    </row>
    <row r="76" spans="3:3" s="4" customFormat="1">
      <c r="C76" s="27"/>
    </row>
    <row r="77" spans="3:3" s="4" customFormat="1">
      <c r="C77" s="27"/>
    </row>
    <row r="78" spans="3:3" s="4" customFormat="1">
      <c r="C78" s="27"/>
    </row>
    <row r="79" spans="3:3" s="4" customFormat="1">
      <c r="C79" s="27"/>
    </row>
    <row r="80" spans="3:3" s="4" customFormat="1">
      <c r="C80" s="27"/>
    </row>
    <row r="81" spans="3:3" s="4" customFormat="1">
      <c r="C81" s="27"/>
    </row>
    <row r="82" spans="3:3" s="4" customFormat="1">
      <c r="C82" s="27"/>
    </row>
    <row r="83" spans="3:3" s="4" customFormat="1">
      <c r="C83" s="27"/>
    </row>
    <row r="84" spans="3:3" s="4" customFormat="1">
      <c r="C84" s="27"/>
    </row>
    <row r="85" spans="3:3" s="4" customFormat="1">
      <c r="C85" s="27"/>
    </row>
    <row r="86" spans="3:3" s="4" customFormat="1">
      <c r="C86" s="27"/>
    </row>
    <row r="87" spans="3:3" s="4" customFormat="1">
      <c r="C87" s="27"/>
    </row>
    <row r="88" spans="3:3" s="4" customFormat="1">
      <c r="C88" s="27"/>
    </row>
    <row r="89" spans="3:3" s="4" customFormat="1">
      <c r="C89" s="27"/>
    </row>
    <row r="90" spans="3:3" s="4" customFormat="1">
      <c r="C90" s="27"/>
    </row>
    <row r="91" spans="3:3" s="4" customFormat="1">
      <c r="C91" s="27"/>
    </row>
    <row r="92" spans="3:3" s="4" customFormat="1">
      <c r="C92" s="27"/>
    </row>
    <row r="93" spans="3:3" s="4" customFormat="1">
      <c r="C93" s="27"/>
    </row>
    <row r="94" spans="3:3" s="4" customFormat="1">
      <c r="C94" s="27"/>
    </row>
    <row r="95" spans="3:3" s="4" customFormat="1">
      <c r="C95" s="27"/>
    </row>
    <row r="96" spans="3:3" s="4" customFormat="1">
      <c r="C96" s="27"/>
    </row>
    <row r="97" spans="3:3" s="4" customFormat="1">
      <c r="C97" s="27"/>
    </row>
    <row r="98" spans="3:3" s="4" customFormat="1">
      <c r="C98" s="27"/>
    </row>
    <row r="99" spans="3:3" s="4" customFormat="1">
      <c r="C99" s="27"/>
    </row>
    <row r="100" spans="3:3" s="4" customFormat="1">
      <c r="C100" s="27"/>
    </row>
    <row r="101" spans="3:3" s="4" customFormat="1">
      <c r="C101" s="27"/>
    </row>
    <row r="102" spans="3:3" s="4" customFormat="1">
      <c r="C102" s="27"/>
    </row>
    <row r="103" spans="3:3" s="4" customFormat="1">
      <c r="C103" s="27"/>
    </row>
    <row r="104" spans="3:3" s="4" customFormat="1">
      <c r="C104" s="27"/>
    </row>
    <row r="105" spans="3:3" s="4" customFormat="1">
      <c r="C105" s="27"/>
    </row>
    <row r="106" spans="3:3" s="4" customFormat="1">
      <c r="C106" s="27"/>
    </row>
    <row r="107" spans="3:3" s="4" customFormat="1">
      <c r="C107" s="27"/>
    </row>
    <row r="108" spans="3:3" s="4" customFormat="1">
      <c r="C108" s="27"/>
    </row>
    <row r="109" spans="3:3" s="4" customFormat="1">
      <c r="C109" s="27"/>
    </row>
    <row r="110" spans="3:3" s="4" customFormat="1">
      <c r="C110" s="27"/>
    </row>
    <row r="111" spans="3:3" s="4" customFormat="1">
      <c r="C111" s="27"/>
    </row>
    <row r="112" spans="3:3" s="4" customFormat="1">
      <c r="C112" s="27"/>
    </row>
    <row r="113" spans="3:3" s="4" customFormat="1">
      <c r="C113" s="27"/>
    </row>
    <row r="114" spans="3:3" s="4" customFormat="1">
      <c r="C114" s="27"/>
    </row>
    <row r="115" spans="3:3" s="4" customFormat="1">
      <c r="C115" s="27"/>
    </row>
    <row r="116" spans="3:3" s="4" customFormat="1">
      <c r="C116" s="27"/>
    </row>
    <row r="117" spans="3:3" s="4" customFormat="1">
      <c r="C117" s="27"/>
    </row>
    <row r="118" spans="3:3" s="4" customFormat="1">
      <c r="C118" s="27"/>
    </row>
    <row r="119" spans="3:3" s="4" customFormat="1">
      <c r="C119" s="27"/>
    </row>
    <row r="120" spans="3:3" s="4" customFormat="1">
      <c r="C120" s="27"/>
    </row>
    <row r="121" spans="3:3" s="4" customFormat="1">
      <c r="C121" s="27"/>
    </row>
    <row r="122" spans="3:3" s="4" customFormat="1">
      <c r="C122" s="27"/>
    </row>
    <row r="123" spans="3:3" s="4" customFormat="1">
      <c r="C123" s="27"/>
    </row>
    <row r="124" spans="3:3" s="4" customFormat="1">
      <c r="C124" s="27"/>
    </row>
    <row r="125" spans="3:3" s="4" customFormat="1">
      <c r="C125" s="27"/>
    </row>
  </sheetData>
  <sheetProtection algorithmName="SHA-512" hashValue="S1No5dpA9ThiQTkA6y+r+S8UFSRQNPMU48/x7uxzfR1psMMMN2zK/tUX1yzkC+Sern3HkePr1vwI0WSLVIHvDg==" saltValue="QVw8KFzU9U2Jom1Ax95iag==" spinCount="100000" sheet="1" objects="1" scenarios="1"/>
  <mergeCells count="11">
    <mergeCell ref="P8:P14"/>
    <mergeCell ref="B6:B7"/>
    <mergeCell ref="C6:C7"/>
    <mergeCell ref="D6:D7"/>
    <mergeCell ref="E6:E7"/>
    <mergeCell ref="G6:G7"/>
    <mergeCell ref="H6:H7"/>
    <mergeCell ref="I6:I7"/>
    <mergeCell ref="J6:J7"/>
    <mergeCell ref="L6:L7"/>
    <mergeCell ref="M6:M7"/>
  </mergeCells>
  <phoneticPr fontId="8"/>
  <printOptions horizontalCentered="1"/>
  <pageMargins left="0.59055118110236227" right="0.59055118110236227" top="0.59055118110236227" bottom="0.59055118110236227" header="0.51181102362204722" footer="0.39370078740157483"/>
  <pageSetup paperSize="9" scale="70" orientation="landscape" r:id="rId1"/>
  <headerFooter alignWithMargins="0">
    <oddFooter>&amp;C&amp;12&amp;P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pageSetUpPr autoPageBreaks="0"/>
  </sheetPr>
  <dimension ref="A1:W169"/>
  <sheetViews>
    <sheetView showGridLines="0" topLeftCell="A7" zoomScaleNormal="100" workbookViewId="0">
      <pane xSplit="2" ySplit="11" topLeftCell="D18" activePane="bottomRight" state="frozen"/>
      <selection activeCell="A7" sqref="A7"/>
      <selection pane="topRight" activeCell="C7" sqref="C7"/>
      <selection pane="bottomLeft" activeCell="A18" sqref="A18"/>
      <selection pane="bottomRight" activeCell="M38" sqref="M38"/>
    </sheetView>
  </sheetViews>
  <sheetFormatPr defaultColWidth="9" defaultRowHeight="13.2"/>
  <cols>
    <col min="1" max="1" width="1.21875" style="17" customWidth="1"/>
    <col min="2" max="2" width="4.44140625" style="7" customWidth="1"/>
    <col min="3" max="3" width="13.21875" style="1" customWidth="1"/>
    <col min="4" max="5" width="10.77734375" style="1" customWidth="1"/>
    <col min="6" max="6" width="14.44140625" style="1" customWidth="1"/>
    <col min="7" max="8" width="11" style="1" customWidth="1"/>
    <col min="9" max="12" width="4.77734375" style="1" customWidth="1"/>
    <col min="13" max="16" width="10.77734375" style="1" customWidth="1"/>
    <col min="17" max="20" width="8.44140625" style="1" customWidth="1"/>
    <col min="21" max="21" width="9.44140625" style="1" customWidth="1"/>
    <col min="22" max="22" width="14.6640625" style="1" customWidth="1"/>
    <col min="23" max="23" width="4.88671875" style="1" customWidth="1"/>
    <col min="24" max="16384" width="9" style="1"/>
  </cols>
  <sheetData>
    <row r="1" spans="2:23">
      <c r="B1" s="6"/>
    </row>
    <row r="3" spans="2:23" ht="13.5" customHeight="1">
      <c r="E3" s="8"/>
      <c r="W3" s="18"/>
    </row>
    <row r="4" spans="2:23">
      <c r="L4" s="9"/>
    </row>
    <row r="5" spans="2:23" ht="13.5" customHeight="1">
      <c r="B5" s="9"/>
      <c r="C5" s="9"/>
      <c r="D5" s="9"/>
      <c r="E5" s="9"/>
      <c r="F5" s="9"/>
    </row>
    <row r="6" spans="2:23">
      <c r="B6" s="6"/>
      <c r="C6" s="9"/>
      <c r="D6" s="9"/>
      <c r="E6" s="9"/>
      <c r="F6" s="9"/>
    </row>
    <row r="8" spans="2:23" ht="14.4">
      <c r="C8" s="63" t="s">
        <v>100</v>
      </c>
    </row>
    <row r="9" spans="2:23" ht="15" customHeight="1" thickBot="1">
      <c r="B9" s="9"/>
      <c r="C9" s="9"/>
      <c r="D9" s="9"/>
      <c r="E9" s="9"/>
      <c r="F9" s="9"/>
      <c r="G9" s="9"/>
      <c r="H9" s="10"/>
      <c r="L9" s="9"/>
      <c r="V9" s="11"/>
    </row>
    <row r="10" spans="2:23" ht="15" customHeight="1" thickBot="1">
      <c r="B10" s="28"/>
      <c r="D10" s="7"/>
      <c r="E10" s="46" t="s">
        <v>59</v>
      </c>
      <c r="F10" s="61"/>
      <c r="G10" s="7"/>
      <c r="H10" s="7"/>
      <c r="J10" s="62"/>
      <c r="L10" s="9"/>
      <c r="V10" s="11"/>
    </row>
    <row r="11" spans="2:23" ht="15" customHeight="1">
      <c r="B11" s="28"/>
      <c r="C11" s="53" t="s">
        <v>31</v>
      </c>
      <c r="D11" s="7"/>
      <c r="E11" s="19" t="s">
        <v>60</v>
      </c>
      <c r="H11" s="7"/>
      <c r="I11" s="184" t="s">
        <v>49</v>
      </c>
      <c r="J11" s="184"/>
      <c r="K11" s="184"/>
      <c r="L11" s="9"/>
      <c r="M11" s="12"/>
      <c r="N11" s="150" t="s">
        <v>52</v>
      </c>
      <c r="O11" s="13"/>
      <c r="V11" s="11"/>
    </row>
    <row r="12" spans="2:23" ht="15" customHeight="1">
      <c r="B12" s="28"/>
      <c r="C12" s="52">
        <f ca="1">NOW()</f>
        <v>46064.419790509259</v>
      </c>
      <c r="D12" s="7"/>
      <c r="H12" s="7"/>
      <c r="I12" s="193">
        <v>45383</v>
      </c>
      <c r="J12" s="194"/>
      <c r="K12" s="195"/>
      <c r="L12" s="9"/>
      <c r="M12" s="3"/>
      <c r="N12" s="153" t="s">
        <v>97</v>
      </c>
      <c r="O12" s="7"/>
      <c r="V12" s="11"/>
    </row>
    <row r="13" spans="2:23" ht="15" customHeight="1">
      <c r="B13" s="28"/>
      <c r="C13" s="47"/>
      <c r="D13" s="7"/>
      <c r="E13" s="149"/>
      <c r="F13" s="150" t="s">
        <v>52</v>
      </c>
      <c r="G13" s="151"/>
      <c r="H13" s="7"/>
      <c r="I13" s="64"/>
      <c r="J13" s="64"/>
      <c r="K13" s="64"/>
      <c r="L13" s="9"/>
      <c r="M13" s="7"/>
      <c r="N13" s="7"/>
      <c r="O13" s="7"/>
      <c r="V13" s="11"/>
    </row>
    <row r="14" spans="2:23" ht="15" customHeight="1">
      <c r="B14" s="28"/>
      <c r="C14" s="47"/>
      <c r="D14" s="7"/>
      <c r="E14" s="152"/>
      <c r="F14" s="153" t="s">
        <v>71</v>
      </c>
      <c r="G14" s="154"/>
      <c r="H14" s="7"/>
      <c r="I14" s="64"/>
      <c r="J14" s="64"/>
      <c r="K14" s="64"/>
      <c r="L14" s="9"/>
      <c r="M14" s="48" t="s">
        <v>96</v>
      </c>
      <c r="N14" s="138"/>
      <c r="O14" s="50"/>
      <c r="P14" s="138" t="s">
        <v>95</v>
      </c>
      <c r="Q14" s="138"/>
      <c r="R14" s="138"/>
      <c r="S14" s="138"/>
      <c r="T14" s="138"/>
      <c r="U14" s="138" t="s">
        <v>94</v>
      </c>
      <c r="V14" s="51" t="s">
        <v>93</v>
      </c>
    </row>
    <row r="15" spans="2:23" ht="15" customHeight="1" thickBot="1">
      <c r="B15" s="28"/>
      <c r="C15" s="10"/>
      <c r="D15" s="7"/>
      <c r="E15" s="7"/>
      <c r="F15" s="7"/>
      <c r="G15" s="7"/>
      <c r="H15" s="7"/>
      <c r="J15" s="10"/>
      <c r="K15" s="10"/>
      <c r="L15" s="9"/>
      <c r="M15" s="49">
        <f>SUM(M18:M1017)</f>
        <v>10770740</v>
      </c>
      <c r="N15" s="49">
        <f t="shared" ref="N15:V15" si="0">SUM(N18:N1017)</f>
        <v>0</v>
      </c>
      <c r="O15" s="49">
        <f t="shared" si="0"/>
        <v>0</v>
      </c>
      <c r="P15" s="49">
        <f t="shared" si="0"/>
        <v>10770740</v>
      </c>
      <c r="Q15" s="49">
        <f t="shared" si="0"/>
        <v>0</v>
      </c>
      <c r="R15" s="49">
        <f t="shared" si="0"/>
        <v>0</v>
      </c>
      <c r="S15" s="49">
        <f t="shared" si="0"/>
        <v>0</v>
      </c>
      <c r="T15" s="49">
        <f t="shared" si="0"/>
        <v>0</v>
      </c>
      <c r="U15" s="49">
        <f t="shared" si="0"/>
        <v>0</v>
      </c>
      <c r="V15" s="49">
        <f t="shared" si="0"/>
        <v>10770740</v>
      </c>
    </row>
    <row r="16" spans="2:23" ht="15" customHeight="1">
      <c r="B16" s="22" t="s">
        <v>77</v>
      </c>
      <c r="C16" s="180" t="s">
        <v>0</v>
      </c>
      <c r="D16" s="182" t="s">
        <v>84</v>
      </c>
      <c r="E16" s="182" t="s">
        <v>26</v>
      </c>
      <c r="F16" s="183" t="s">
        <v>28</v>
      </c>
      <c r="G16" s="180" t="s">
        <v>1</v>
      </c>
      <c r="H16" s="180" t="s">
        <v>2</v>
      </c>
      <c r="I16" s="187" t="s">
        <v>9</v>
      </c>
      <c r="J16" s="188"/>
      <c r="K16" s="188" t="s">
        <v>10</v>
      </c>
      <c r="L16" s="188"/>
      <c r="M16" s="191" t="s">
        <v>3</v>
      </c>
      <c r="N16" s="192"/>
      <c r="O16" s="192"/>
      <c r="P16" s="192"/>
      <c r="Q16" s="189" t="s">
        <v>4</v>
      </c>
      <c r="R16" s="189"/>
      <c r="S16" s="189"/>
      <c r="T16" s="189"/>
      <c r="U16" s="190"/>
      <c r="V16" s="185" t="s">
        <v>27</v>
      </c>
    </row>
    <row r="17" spans="1:22" ht="18" customHeight="1" thickBot="1">
      <c r="B17" s="14"/>
      <c r="C17" s="181"/>
      <c r="D17" s="182"/>
      <c r="E17" s="182"/>
      <c r="F17" s="183"/>
      <c r="G17" s="181"/>
      <c r="H17" s="181"/>
      <c r="I17" s="137" t="s">
        <v>29</v>
      </c>
      <c r="J17" s="138" t="s">
        <v>30</v>
      </c>
      <c r="K17" s="138" t="s">
        <v>29</v>
      </c>
      <c r="L17" s="138" t="s">
        <v>30</v>
      </c>
      <c r="M17" s="65" t="s">
        <v>83</v>
      </c>
      <c r="N17" s="66" t="s">
        <v>5</v>
      </c>
      <c r="O17" s="66"/>
      <c r="P17" s="138" t="s">
        <v>50</v>
      </c>
      <c r="Q17" s="147" t="s">
        <v>6</v>
      </c>
      <c r="R17" s="147" t="s">
        <v>7</v>
      </c>
      <c r="S17" s="148"/>
      <c r="T17" s="148"/>
      <c r="U17" s="60" t="s">
        <v>51</v>
      </c>
      <c r="V17" s="186"/>
    </row>
    <row r="18" spans="1:22" s="16" customFormat="1" ht="15" customHeight="1">
      <c r="A18" s="17"/>
      <c r="B18" s="15">
        <f>IF(C18="","",B17+1)</f>
        <v>1</v>
      </c>
      <c r="C18" s="23" t="s">
        <v>11</v>
      </c>
      <c r="D18" s="23"/>
      <c r="E18" s="23"/>
      <c r="F18" s="146"/>
      <c r="G18" s="24">
        <v>25834</v>
      </c>
      <c r="H18" s="24">
        <v>34058</v>
      </c>
      <c r="I18" s="54">
        <f t="shared" ref="I18:I49" si="1">IF(G18="","",DATEDIF(G18-1,$I$12,"Y"))</f>
        <v>53</v>
      </c>
      <c r="J18" s="54">
        <f t="shared" ref="J18:J49" si="2">IF(G18="","",DATEDIF(G18-1,$I$12,"YM"))</f>
        <v>6</v>
      </c>
      <c r="K18" s="54">
        <f t="shared" ref="K18:K49" si="3">IF(H18="","",DATEDIF(H18-1,$I$12,"Y"))</f>
        <v>31</v>
      </c>
      <c r="L18" s="54">
        <f t="shared" ref="L18:L49" si="4">IF(H18="","",DATEDIF(H18-1,$I$12,"YM"))</f>
        <v>0</v>
      </c>
      <c r="M18" s="67">
        <v>423440</v>
      </c>
      <c r="N18" s="159"/>
      <c r="O18" s="68"/>
      <c r="P18" s="57">
        <f>SUM(M18:O18)</f>
        <v>423440</v>
      </c>
      <c r="Q18" s="146"/>
      <c r="R18" s="146"/>
      <c r="S18" s="146"/>
      <c r="T18" s="146"/>
      <c r="U18" s="58">
        <f>SUM(Q18:T18)</f>
        <v>0</v>
      </c>
      <c r="V18" s="59">
        <f>P18+U18</f>
        <v>423440</v>
      </c>
    </row>
    <row r="19" spans="1:22" s="16" customFormat="1" ht="15" customHeight="1">
      <c r="A19" s="17"/>
      <c r="B19" s="15">
        <f>IF(C19="","",B18+1)</f>
        <v>2</v>
      </c>
      <c r="C19" s="23" t="s">
        <v>12</v>
      </c>
      <c r="D19" s="23"/>
      <c r="E19" s="23"/>
      <c r="F19" s="146"/>
      <c r="G19" s="24">
        <v>25062</v>
      </c>
      <c r="H19" s="24">
        <v>35269</v>
      </c>
      <c r="I19" s="54">
        <f t="shared" si="1"/>
        <v>55</v>
      </c>
      <c r="J19" s="55">
        <f t="shared" si="2"/>
        <v>7</v>
      </c>
      <c r="K19" s="56">
        <f t="shared" si="3"/>
        <v>27</v>
      </c>
      <c r="L19" s="56">
        <f t="shared" si="4"/>
        <v>8</v>
      </c>
      <c r="M19" s="67">
        <v>379240</v>
      </c>
      <c r="N19" s="68"/>
      <c r="O19" s="68"/>
      <c r="P19" s="57">
        <f t="shared" ref="P19:P77" si="5">SUM(M19:O19)</f>
        <v>379240</v>
      </c>
      <c r="Q19" s="146"/>
      <c r="R19" s="146"/>
      <c r="S19" s="146"/>
      <c r="T19" s="146"/>
      <c r="U19" s="58">
        <f t="shared" ref="U19:U53" si="6">SUM(Q19:T19)</f>
        <v>0</v>
      </c>
      <c r="V19" s="59">
        <f t="shared" ref="V19:V53" si="7">P19+U19</f>
        <v>379240</v>
      </c>
    </row>
    <row r="20" spans="1:22" s="16" customFormat="1" ht="15" customHeight="1">
      <c r="A20" s="17"/>
      <c r="B20" s="15">
        <f t="shared" ref="B20:B43" si="8">IF(C20="","",B19+1)</f>
        <v>3</v>
      </c>
      <c r="C20" s="23" t="s">
        <v>13</v>
      </c>
      <c r="D20" s="23"/>
      <c r="E20" s="23"/>
      <c r="F20" s="146"/>
      <c r="G20" s="24">
        <v>24787</v>
      </c>
      <c r="H20" s="24">
        <v>35883</v>
      </c>
      <c r="I20" s="54">
        <f t="shared" si="1"/>
        <v>56</v>
      </c>
      <c r="J20" s="55">
        <f t="shared" si="2"/>
        <v>4</v>
      </c>
      <c r="K20" s="55">
        <f t="shared" si="3"/>
        <v>26</v>
      </c>
      <c r="L20" s="55">
        <f t="shared" si="4"/>
        <v>0</v>
      </c>
      <c r="M20" s="67">
        <v>320080</v>
      </c>
      <c r="N20" s="68"/>
      <c r="O20" s="68"/>
      <c r="P20" s="57">
        <f t="shared" si="5"/>
        <v>320080</v>
      </c>
      <c r="Q20" s="146"/>
      <c r="R20" s="146"/>
      <c r="S20" s="146"/>
      <c r="T20" s="146"/>
      <c r="U20" s="58">
        <f>SUM(Q20:T20)</f>
        <v>0</v>
      </c>
      <c r="V20" s="59">
        <f t="shared" si="7"/>
        <v>320080</v>
      </c>
    </row>
    <row r="21" spans="1:22" s="16" customFormat="1" ht="15" customHeight="1">
      <c r="A21" s="17"/>
      <c r="B21" s="15">
        <f t="shared" si="8"/>
        <v>4</v>
      </c>
      <c r="C21" s="23" t="s">
        <v>14</v>
      </c>
      <c r="D21" s="23"/>
      <c r="E21" s="23"/>
      <c r="F21" s="146"/>
      <c r="G21" s="24">
        <v>26911</v>
      </c>
      <c r="H21" s="24">
        <v>35910</v>
      </c>
      <c r="I21" s="54">
        <f t="shared" si="1"/>
        <v>50</v>
      </c>
      <c r="J21" s="54">
        <f t="shared" si="2"/>
        <v>6</v>
      </c>
      <c r="K21" s="54">
        <f t="shared" si="3"/>
        <v>25</v>
      </c>
      <c r="L21" s="54">
        <f t="shared" si="4"/>
        <v>11</v>
      </c>
      <c r="M21" s="67">
        <v>326560</v>
      </c>
      <c r="N21" s="68"/>
      <c r="O21" s="68"/>
      <c r="P21" s="57">
        <f t="shared" si="5"/>
        <v>326560</v>
      </c>
      <c r="Q21" s="146"/>
      <c r="R21" s="146"/>
      <c r="S21" s="146"/>
      <c r="T21" s="146"/>
      <c r="U21" s="58">
        <f t="shared" si="6"/>
        <v>0</v>
      </c>
      <c r="V21" s="59">
        <f t="shared" si="7"/>
        <v>326560</v>
      </c>
    </row>
    <row r="22" spans="1:22" s="16" customFormat="1" ht="15" customHeight="1">
      <c r="A22" s="17"/>
      <c r="B22" s="15">
        <f t="shared" si="8"/>
        <v>5</v>
      </c>
      <c r="C22" s="23" t="s">
        <v>15</v>
      </c>
      <c r="D22" s="23"/>
      <c r="E22" s="23"/>
      <c r="F22" s="146"/>
      <c r="G22" s="24">
        <v>27948</v>
      </c>
      <c r="H22" s="24">
        <v>36402</v>
      </c>
      <c r="I22" s="54">
        <f t="shared" si="1"/>
        <v>47</v>
      </c>
      <c r="J22" s="54">
        <f t="shared" si="2"/>
        <v>8</v>
      </c>
      <c r="K22" s="54">
        <f t="shared" si="3"/>
        <v>24</v>
      </c>
      <c r="L22" s="54">
        <f t="shared" si="4"/>
        <v>7</v>
      </c>
      <c r="M22" s="67">
        <v>369160</v>
      </c>
      <c r="N22" s="68"/>
      <c r="O22" s="68"/>
      <c r="P22" s="57">
        <f t="shared" si="5"/>
        <v>369160</v>
      </c>
      <c r="Q22" s="146"/>
      <c r="R22" s="146"/>
      <c r="S22" s="146"/>
      <c r="T22" s="146"/>
      <c r="U22" s="58">
        <f t="shared" si="6"/>
        <v>0</v>
      </c>
      <c r="V22" s="59">
        <f t="shared" si="7"/>
        <v>369160</v>
      </c>
    </row>
    <row r="23" spans="1:22" s="16" customFormat="1" ht="15" customHeight="1">
      <c r="A23" s="17"/>
      <c r="B23" s="15">
        <f t="shared" si="8"/>
        <v>6</v>
      </c>
      <c r="C23" s="23" t="s">
        <v>16</v>
      </c>
      <c r="D23" s="23"/>
      <c r="E23" s="23"/>
      <c r="F23" s="146"/>
      <c r="G23" s="24">
        <v>25552</v>
      </c>
      <c r="H23" s="24">
        <v>36218</v>
      </c>
      <c r="I23" s="54">
        <f t="shared" si="1"/>
        <v>54</v>
      </c>
      <c r="J23" s="54">
        <f t="shared" si="2"/>
        <v>3</v>
      </c>
      <c r="K23" s="54">
        <f t="shared" si="3"/>
        <v>25</v>
      </c>
      <c r="L23" s="54">
        <f t="shared" si="4"/>
        <v>1</v>
      </c>
      <c r="M23" s="67">
        <v>389320</v>
      </c>
      <c r="N23" s="68"/>
      <c r="O23" s="68"/>
      <c r="P23" s="57">
        <f t="shared" si="5"/>
        <v>389320</v>
      </c>
      <c r="Q23" s="146"/>
      <c r="R23" s="146"/>
      <c r="S23" s="146"/>
      <c r="T23" s="146"/>
      <c r="U23" s="58">
        <f t="shared" si="6"/>
        <v>0</v>
      </c>
      <c r="V23" s="59">
        <f t="shared" si="7"/>
        <v>389320</v>
      </c>
    </row>
    <row r="24" spans="1:22" s="16" customFormat="1" ht="15" customHeight="1">
      <c r="A24" s="17"/>
      <c r="B24" s="15">
        <f t="shared" si="8"/>
        <v>7</v>
      </c>
      <c r="C24" s="23" t="s">
        <v>17</v>
      </c>
      <c r="D24" s="23"/>
      <c r="E24" s="23"/>
      <c r="F24" s="146"/>
      <c r="G24" s="24">
        <v>25017</v>
      </c>
      <c r="H24" s="24">
        <v>36603</v>
      </c>
      <c r="I24" s="54">
        <f t="shared" si="1"/>
        <v>55</v>
      </c>
      <c r="J24" s="54">
        <f t="shared" si="2"/>
        <v>9</v>
      </c>
      <c r="K24" s="54">
        <f t="shared" si="3"/>
        <v>24</v>
      </c>
      <c r="L24" s="54">
        <f t="shared" si="4"/>
        <v>0</v>
      </c>
      <c r="M24" s="67">
        <v>389320</v>
      </c>
      <c r="N24" s="68"/>
      <c r="O24" s="68"/>
      <c r="P24" s="57">
        <f t="shared" si="5"/>
        <v>389320</v>
      </c>
      <c r="Q24" s="146"/>
      <c r="R24" s="146"/>
      <c r="S24" s="146"/>
      <c r="T24" s="146"/>
      <c r="U24" s="58">
        <f t="shared" si="6"/>
        <v>0</v>
      </c>
      <c r="V24" s="59">
        <f t="shared" si="7"/>
        <v>389320</v>
      </c>
    </row>
    <row r="25" spans="1:22" s="16" customFormat="1" ht="15" customHeight="1">
      <c r="A25" s="17"/>
      <c r="B25" s="15">
        <f t="shared" si="8"/>
        <v>8</v>
      </c>
      <c r="C25" s="23" t="s">
        <v>18</v>
      </c>
      <c r="D25" s="206"/>
      <c r="E25" s="206"/>
      <c r="F25" s="207"/>
      <c r="G25" s="208">
        <v>25466</v>
      </c>
      <c r="H25" s="208">
        <v>35919</v>
      </c>
      <c r="I25" s="54">
        <f t="shared" si="1"/>
        <v>54</v>
      </c>
      <c r="J25" s="54">
        <f t="shared" si="2"/>
        <v>6</v>
      </c>
      <c r="K25" s="54">
        <f t="shared" si="3"/>
        <v>25</v>
      </c>
      <c r="L25" s="54">
        <f t="shared" si="4"/>
        <v>10</v>
      </c>
      <c r="M25" s="209">
        <v>330880</v>
      </c>
      <c r="N25" s="210"/>
      <c r="O25" s="210"/>
      <c r="P25" s="57">
        <f t="shared" si="5"/>
        <v>330880</v>
      </c>
      <c r="Q25" s="207"/>
      <c r="R25" s="207"/>
      <c r="S25" s="207"/>
      <c r="T25" s="207"/>
      <c r="U25" s="58">
        <f t="shared" si="6"/>
        <v>0</v>
      </c>
      <c r="V25" s="59">
        <f t="shared" si="7"/>
        <v>330880</v>
      </c>
    </row>
    <row r="26" spans="1:22" s="16" customFormat="1" ht="15" customHeight="1">
      <c r="A26" s="17"/>
      <c r="B26" s="15">
        <f t="shared" si="8"/>
        <v>9</v>
      </c>
      <c r="C26" s="23" t="s">
        <v>19</v>
      </c>
      <c r="D26" s="206"/>
      <c r="E26" s="206"/>
      <c r="F26" s="207"/>
      <c r="G26" s="208">
        <v>24753</v>
      </c>
      <c r="H26" s="208">
        <v>35257</v>
      </c>
      <c r="I26" s="54">
        <f t="shared" si="1"/>
        <v>56</v>
      </c>
      <c r="J26" s="54">
        <f t="shared" si="2"/>
        <v>5</v>
      </c>
      <c r="K26" s="54">
        <f t="shared" si="3"/>
        <v>27</v>
      </c>
      <c r="L26" s="54">
        <f t="shared" si="4"/>
        <v>8</v>
      </c>
      <c r="M26" s="209">
        <v>352480</v>
      </c>
      <c r="N26" s="210"/>
      <c r="O26" s="210"/>
      <c r="P26" s="57">
        <f t="shared" si="5"/>
        <v>352480</v>
      </c>
      <c r="Q26" s="207"/>
      <c r="R26" s="207"/>
      <c r="S26" s="207"/>
      <c r="T26" s="207"/>
      <c r="U26" s="58">
        <f t="shared" si="6"/>
        <v>0</v>
      </c>
      <c r="V26" s="59">
        <f t="shared" si="7"/>
        <v>352480</v>
      </c>
    </row>
    <row r="27" spans="1:22" s="16" customFormat="1" ht="15" customHeight="1">
      <c r="A27" s="17"/>
      <c r="B27" s="15">
        <f t="shared" si="8"/>
        <v>10</v>
      </c>
      <c r="C27" s="23" t="s">
        <v>20</v>
      </c>
      <c r="D27" s="206"/>
      <c r="E27" s="206"/>
      <c r="F27" s="207"/>
      <c r="G27" s="208">
        <v>27500</v>
      </c>
      <c r="H27" s="208">
        <v>37882</v>
      </c>
      <c r="I27" s="54">
        <f t="shared" si="1"/>
        <v>48</v>
      </c>
      <c r="J27" s="54">
        <f t="shared" si="2"/>
        <v>11</v>
      </c>
      <c r="K27" s="54">
        <f t="shared" si="3"/>
        <v>20</v>
      </c>
      <c r="L27" s="54">
        <f t="shared" si="4"/>
        <v>6</v>
      </c>
      <c r="M27" s="209">
        <v>369760</v>
      </c>
      <c r="N27" s="211"/>
      <c r="O27" s="210"/>
      <c r="P27" s="57">
        <f t="shared" si="5"/>
        <v>369760</v>
      </c>
      <c r="Q27" s="207"/>
      <c r="R27" s="207"/>
      <c r="S27" s="207"/>
      <c r="T27" s="207"/>
      <c r="U27" s="58">
        <f t="shared" si="6"/>
        <v>0</v>
      </c>
      <c r="V27" s="59">
        <f t="shared" si="7"/>
        <v>369760</v>
      </c>
    </row>
    <row r="28" spans="1:22" s="16" customFormat="1" ht="15" customHeight="1">
      <c r="A28" s="17"/>
      <c r="B28" s="15">
        <f t="shared" si="8"/>
        <v>11</v>
      </c>
      <c r="C28" s="23" t="s">
        <v>21</v>
      </c>
      <c r="D28" s="206"/>
      <c r="E28" s="206"/>
      <c r="F28" s="207"/>
      <c r="G28" s="208">
        <v>26289</v>
      </c>
      <c r="H28" s="208">
        <v>36752</v>
      </c>
      <c r="I28" s="54">
        <f t="shared" si="1"/>
        <v>52</v>
      </c>
      <c r="J28" s="54">
        <f t="shared" si="2"/>
        <v>3</v>
      </c>
      <c r="K28" s="54">
        <f t="shared" si="3"/>
        <v>23</v>
      </c>
      <c r="L28" s="54">
        <f t="shared" si="4"/>
        <v>7</v>
      </c>
      <c r="M28" s="209">
        <v>375720</v>
      </c>
      <c r="N28" s="210"/>
      <c r="O28" s="210"/>
      <c r="P28" s="57">
        <f t="shared" si="5"/>
        <v>375720</v>
      </c>
      <c r="Q28" s="207"/>
      <c r="R28" s="207"/>
      <c r="S28" s="207"/>
      <c r="T28" s="207"/>
      <c r="U28" s="58">
        <f t="shared" si="6"/>
        <v>0</v>
      </c>
      <c r="V28" s="59">
        <f t="shared" si="7"/>
        <v>375720</v>
      </c>
    </row>
    <row r="29" spans="1:22" s="16" customFormat="1" ht="15" customHeight="1">
      <c r="A29" s="17"/>
      <c r="B29" s="15">
        <f t="shared" si="8"/>
        <v>12</v>
      </c>
      <c r="C29" s="23" t="s">
        <v>22</v>
      </c>
      <c r="D29" s="206"/>
      <c r="E29" s="206"/>
      <c r="F29" s="207"/>
      <c r="G29" s="208">
        <v>27256</v>
      </c>
      <c r="H29" s="208">
        <v>37639</v>
      </c>
      <c r="I29" s="54">
        <f t="shared" si="1"/>
        <v>49</v>
      </c>
      <c r="J29" s="54">
        <f t="shared" si="2"/>
        <v>7</v>
      </c>
      <c r="K29" s="54">
        <f t="shared" si="3"/>
        <v>21</v>
      </c>
      <c r="L29" s="54">
        <f t="shared" si="4"/>
        <v>2</v>
      </c>
      <c r="M29" s="209">
        <v>384120</v>
      </c>
      <c r="N29" s="210"/>
      <c r="O29" s="210"/>
      <c r="P29" s="57">
        <f>SUM(M29:O29)</f>
        <v>384120</v>
      </c>
      <c r="Q29" s="207"/>
      <c r="R29" s="207"/>
      <c r="S29" s="207"/>
      <c r="T29" s="207"/>
      <c r="U29" s="58">
        <f t="shared" si="6"/>
        <v>0</v>
      </c>
      <c r="V29" s="59">
        <f t="shared" si="7"/>
        <v>384120</v>
      </c>
    </row>
    <row r="30" spans="1:22" s="16" customFormat="1" ht="15" customHeight="1">
      <c r="A30" s="17"/>
      <c r="B30" s="15">
        <f t="shared" si="8"/>
        <v>13</v>
      </c>
      <c r="C30" s="23" t="s">
        <v>23</v>
      </c>
      <c r="D30" s="206"/>
      <c r="E30" s="206"/>
      <c r="F30" s="207"/>
      <c r="G30" s="208">
        <v>24276</v>
      </c>
      <c r="H30" s="208">
        <v>38044</v>
      </c>
      <c r="I30" s="54">
        <f t="shared" si="1"/>
        <v>57</v>
      </c>
      <c r="J30" s="54">
        <f t="shared" si="2"/>
        <v>9</v>
      </c>
      <c r="K30" s="54">
        <f t="shared" si="3"/>
        <v>20</v>
      </c>
      <c r="L30" s="54">
        <f t="shared" si="4"/>
        <v>1</v>
      </c>
      <c r="M30" s="209">
        <v>378160</v>
      </c>
      <c r="N30" s="210"/>
      <c r="O30" s="210"/>
      <c r="P30" s="57">
        <f t="shared" si="5"/>
        <v>378160</v>
      </c>
      <c r="Q30" s="207"/>
      <c r="R30" s="207"/>
      <c r="S30" s="207"/>
      <c r="T30" s="207"/>
      <c r="U30" s="58">
        <f t="shared" si="6"/>
        <v>0</v>
      </c>
      <c r="V30" s="59">
        <f t="shared" si="7"/>
        <v>378160</v>
      </c>
    </row>
    <row r="31" spans="1:22" s="16" customFormat="1" ht="15" customHeight="1">
      <c r="A31" s="17"/>
      <c r="B31" s="15">
        <f t="shared" si="8"/>
        <v>14</v>
      </c>
      <c r="C31" s="23" t="s">
        <v>24</v>
      </c>
      <c r="D31" s="206"/>
      <c r="E31" s="206"/>
      <c r="F31" s="207"/>
      <c r="G31" s="208">
        <v>24789</v>
      </c>
      <c r="H31" s="208">
        <v>38579</v>
      </c>
      <c r="I31" s="54">
        <f t="shared" si="1"/>
        <v>56</v>
      </c>
      <c r="J31" s="54">
        <f t="shared" si="2"/>
        <v>4</v>
      </c>
      <c r="K31" s="54">
        <f t="shared" si="3"/>
        <v>18</v>
      </c>
      <c r="L31" s="54">
        <f t="shared" si="4"/>
        <v>7</v>
      </c>
      <c r="M31" s="209">
        <v>366400</v>
      </c>
      <c r="N31" s="210"/>
      <c r="O31" s="210"/>
      <c r="P31" s="57">
        <f t="shared" si="5"/>
        <v>366400</v>
      </c>
      <c r="Q31" s="207"/>
      <c r="R31" s="207"/>
      <c r="S31" s="207"/>
      <c r="T31" s="207"/>
      <c r="U31" s="58">
        <f t="shared" si="6"/>
        <v>0</v>
      </c>
      <c r="V31" s="59">
        <f t="shared" si="7"/>
        <v>366400</v>
      </c>
    </row>
    <row r="32" spans="1:22" s="16" customFormat="1" ht="15" customHeight="1">
      <c r="A32" s="17"/>
      <c r="B32" s="15">
        <f t="shared" si="8"/>
        <v>15</v>
      </c>
      <c r="C32" s="23" t="s">
        <v>25</v>
      </c>
      <c r="D32" s="206"/>
      <c r="E32" s="206"/>
      <c r="F32" s="207"/>
      <c r="G32" s="208">
        <v>25157</v>
      </c>
      <c r="H32" s="208">
        <v>38753</v>
      </c>
      <c r="I32" s="54">
        <f t="shared" si="1"/>
        <v>55</v>
      </c>
      <c r="J32" s="54">
        <f t="shared" si="2"/>
        <v>4</v>
      </c>
      <c r="K32" s="54">
        <f t="shared" si="3"/>
        <v>18</v>
      </c>
      <c r="L32" s="54">
        <f t="shared" si="4"/>
        <v>1</v>
      </c>
      <c r="M32" s="209">
        <v>358920</v>
      </c>
      <c r="N32" s="210"/>
      <c r="O32" s="210"/>
      <c r="P32" s="57">
        <f t="shared" si="5"/>
        <v>358920</v>
      </c>
      <c r="Q32" s="207"/>
      <c r="R32" s="207"/>
      <c r="S32" s="207"/>
      <c r="T32" s="207"/>
      <c r="U32" s="58">
        <f t="shared" si="6"/>
        <v>0</v>
      </c>
      <c r="V32" s="59">
        <f t="shared" si="7"/>
        <v>358920</v>
      </c>
    </row>
    <row r="33" spans="1:22" s="16" customFormat="1" ht="15" customHeight="1">
      <c r="A33" s="17"/>
      <c r="B33" s="15">
        <f t="shared" si="8"/>
        <v>16</v>
      </c>
      <c r="C33" s="23" t="s">
        <v>32</v>
      </c>
      <c r="D33" s="206"/>
      <c r="E33" s="206"/>
      <c r="F33" s="207"/>
      <c r="G33" s="208">
        <v>24588</v>
      </c>
      <c r="H33" s="208">
        <v>38440</v>
      </c>
      <c r="I33" s="54">
        <f t="shared" si="1"/>
        <v>56</v>
      </c>
      <c r="J33" s="54">
        <f t="shared" si="2"/>
        <v>11</v>
      </c>
      <c r="K33" s="54">
        <f t="shared" si="3"/>
        <v>19</v>
      </c>
      <c r="L33" s="54">
        <f t="shared" si="4"/>
        <v>0</v>
      </c>
      <c r="M33" s="209">
        <v>357920</v>
      </c>
      <c r="N33" s="210"/>
      <c r="O33" s="210"/>
      <c r="P33" s="57">
        <f t="shared" si="5"/>
        <v>357920</v>
      </c>
      <c r="Q33" s="207"/>
      <c r="R33" s="207"/>
      <c r="S33" s="207"/>
      <c r="T33" s="207"/>
      <c r="U33" s="58">
        <f t="shared" si="6"/>
        <v>0</v>
      </c>
      <c r="V33" s="59">
        <f t="shared" si="7"/>
        <v>357920</v>
      </c>
    </row>
    <row r="34" spans="1:22" s="16" customFormat="1" ht="15" customHeight="1">
      <c r="A34" s="17"/>
      <c r="B34" s="15">
        <f t="shared" si="8"/>
        <v>17</v>
      </c>
      <c r="C34" s="23" t="s">
        <v>33</v>
      </c>
      <c r="D34" s="206"/>
      <c r="E34" s="206"/>
      <c r="F34" s="207"/>
      <c r="G34" s="208">
        <v>26309</v>
      </c>
      <c r="H34" s="208">
        <v>37744</v>
      </c>
      <c r="I34" s="54">
        <f t="shared" si="1"/>
        <v>52</v>
      </c>
      <c r="J34" s="54">
        <f t="shared" si="2"/>
        <v>2</v>
      </c>
      <c r="K34" s="54">
        <f t="shared" si="3"/>
        <v>20</v>
      </c>
      <c r="L34" s="54">
        <f t="shared" si="4"/>
        <v>10</v>
      </c>
      <c r="M34" s="209">
        <v>347700</v>
      </c>
      <c r="N34" s="210"/>
      <c r="O34" s="210"/>
      <c r="P34" s="57">
        <f t="shared" si="5"/>
        <v>347700</v>
      </c>
      <c r="Q34" s="207"/>
      <c r="R34" s="207"/>
      <c r="S34" s="207"/>
      <c r="T34" s="207"/>
      <c r="U34" s="58">
        <f t="shared" si="6"/>
        <v>0</v>
      </c>
      <c r="V34" s="59">
        <f t="shared" si="7"/>
        <v>347700</v>
      </c>
    </row>
    <row r="35" spans="1:22" s="16" customFormat="1" ht="15" customHeight="1">
      <c r="A35" s="17"/>
      <c r="B35" s="15">
        <f t="shared" si="8"/>
        <v>18</v>
      </c>
      <c r="C35" s="23" t="s">
        <v>34</v>
      </c>
      <c r="D35" s="206"/>
      <c r="E35" s="206"/>
      <c r="F35" s="207"/>
      <c r="G35" s="208">
        <v>29587</v>
      </c>
      <c r="H35" s="208">
        <v>39576</v>
      </c>
      <c r="I35" s="54">
        <f t="shared" si="1"/>
        <v>43</v>
      </c>
      <c r="J35" s="54">
        <f t="shared" si="2"/>
        <v>3</v>
      </c>
      <c r="K35" s="54">
        <f t="shared" si="3"/>
        <v>15</v>
      </c>
      <c r="L35" s="54">
        <f t="shared" si="4"/>
        <v>10</v>
      </c>
      <c r="M35" s="209">
        <v>334040</v>
      </c>
      <c r="N35" s="210"/>
      <c r="O35" s="210"/>
      <c r="P35" s="57">
        <f t="shared" si="5"/>
        <v>334040</v>
      </c>
      <c r="Q35" s="207"/>
      <c r="R35" s="207"/>
      <c r="S35" s="207"/>
      <c r="T35" s="207"/>
      <c r="U35" s="58">
        <f t="shared" si="6"/>
        <v>0</v>
      </c>
      <c r="V35" s="59">
        <f t="shared" si="7"/>
        <v>334040</v>
      </c>
    </row>
    <row r="36" spans="1:22" s="16" customFormat="1" ht="15" customHeight="1">
      <c r="A36" s="17"/>
      <c r="B36" s="15">
        <f t="shared" si="8"/>
        <v>19</v>
      </c>
      <c r="C36" s="23" t="s">
        <v>35</v>
      </c>
      <c r="D36" s="206"/>
      <c r="E36" s="206"/>
      <c r="F36" s="207"/>
      <c r="G36" s="208">
        <v>26569</v>
      </c>
      <c r="H36" s="208">
        <v>38886</v>
      </c>
      <c r="I36" s="54">
        <f t="shared" si="1"/>
        <v>51</v>
      </c>
      <c r="J36" s="54">
        <f t="shared" si="2"/>
        <v>6</v>
      </c>
      <c r="K36" s="54">
        <f t="shared" si="3"/>
        <v>17</v>
      </c>
      <c r="L36" s="54">
        <f t="shared" si="4"/>
        <v>9</v>
      </c>
      <c r="M36" s="209">
        <v>349160</v>
      </c>
      <c r="N36" s="210"/>
      <c r="O36" s="210"/>
      <c r="P36" s="57">
        <f t="shared" si="5"/>
        <v>349160</v>
      </c>
      <c r="Q36" s="207"/>
      <c r="R36" s="207"/>
      <c r="S36" s="207"/>
      <c r="T36" s="207"/>
      <c r="U36" s="58">
        <f t="shared" si="6"/>
        <v>0</v>
      </c>
      <c r="V36" s="59">
        <f t="shared" si="7"/>
        <v>349160</v>
      </c>
    </row>
    <row r="37" spans="1:22" s="16" customFormat="1" ht="15" customHeight="1">
      <c r="A37" s="17"/>
      <c r="B37" s="15">
        <f t="shared" si="8"/>
        <v>20</v>
      </c>
      <c r="C37" s="23" t="s">
        <v>36</v>
      </c>
      <c r="D37" s="206"/>
      <c r="E37" s="206"/>
      <c r="F37" s="207"/>
      <c r="G37" s="208">
        <v>28046</v>
      </c>
      <c r="H37" s="208">
        <v>39201</v>
      </c>
      <c r="I37" s="54">
        <f t="shared" si="1"/>
        <v>47</v>
      </c>
      <c r="J37" s="54">
        <f t="shared" si="2"/>
        <v>5</v>
      </c>
      <c r="K37" s="54">
        <f t="shared" si="3"/>
        <v>16</v>
      </c>
      <c r="L37" s="54">
        <f t="shared" si="4"/>
        <v>11</v>
      </c>
      <c r="M37" s="209">
        <v>338420</v>
      </c>
      <c r="N37" s="210"/>
      <c r="O37" s="210"/>
      <c r="P37" s="57">
        <f t="shared" si="5"/>
        <v>338420</v>
      </c>
      <c r="Q37" s="207"/>
      <c r="R37" s="207"/>
      <c r="S37" s="207"/>
      <c r="T37" s="207"/>
      <c r="U37" s="58">
        <f t="shared" si="6"/>
        <v>0</v>
      </c>
      <c r="V37" s="59">
        <f t="shared" si="7"/>
        <v>338420</v>
      </c>
    </row>
    <row r="38" spans="1:22" s="16" customFormat="1" ht="15" customHeight="1">
      <c r="A38" s="17"/>
      <c r="B38" s="15">
        <f t="shared" si="8"/>
        <v>21</v>
      </c>
      <c r="C38" s="23" t="s">
        <v>37</v>
      </c>
      <c r="D38" s="206"/>
      <c r="E38" s="206"/>
      <c r="F38" s="207"/>
      <c r="G38" s="208">
        <v>25552</v>
      </c>
      <c r="H38" s="208">
        <v>39526</v>
      </c>
      <c r="I38" s="54">
        <f t="shared" si="1"/>
        <v>54</v>
      </c>
      <c r="J38" s="54">
        <f t="shared" si="2"/>
        <v>3</v>
      </c>
      <c r="K38" s="54">
        <f t="shared" si="3"/>
        <v>16</v>
      </c>
      <c r="L38" s="54">
        <f t="shared" si="4"/>
        <v>0</v>
      </c>
      <c r="M38" s="209">
        <v>344760</v>
      </c>
      <c r="N38" s="210"/>
      <c r="O38" s="210"/>
      <c r="P38" s="57">
        <f t="shared" si="5"/>
        <v>344760</v>
      </c>
      <c r="Q38" s="207"/>
      <c r="R38" s="207"/>
      <c r="S38" s="207"/>
      <c r="T38" s="207"/>
      <c r="U38" s="58">
        <f t="shared" si="6"/>
        <v>0</v>
      </c>
      <c r="V38" s="59">
        <f t="shared" si="7"/>
        <v>344760</v>
      </c>
    </row>
    <row r="39" spans="1:22" s="16" customFormat="1" ht="15" customHeight="1">
      <c r="A39" s="17"/>
      <c r="B39" s="15">
        <f t="shared" si="8"/>
        <v>22</v>
      </c>
      <c r="C39" s="23" t="s">
        <v>38</v>
      </c>
      <c r="D39" s="206"/>
      <c r="E39" s="206"/>
      <c r="F39" s="207"/>
      <c r="G39" s="208">
        <v>31381</v>
      </c>
      <c r="H39" s="208">
        <v>39748</v>
      </c>
      <c r="I39" s="54">
        <f t="shared" si="1"/>
        <v>38</v>
      </c>
      <c r="J39" s="54">
        <f t="shared" si="2"/>
        <v>4</v>
      </c>
      <c r="K39" s="54">
        <f t="shared" si="3"/>
        <v>15</v>
      </c>
      <c r="L39" s="54">
        <f t="shared" si="4"/>
        <v>5</v>
      </c>
      <c r="M39" s="209">
        <v>318420</v>
      </c>
      <c r="N39" s="210"/>
      <c r="O39" s="210"/>
      <c r="P39" s="57">
        <f t="shared" si="5"/>
        <v>318420</v>
      </c>
      <c r="Q39" s="207"/>
      <c r="R39" s="207"/>
      <c r="S39" s="207"/>
      <c r="T39" s="207"/>
      <c r="U39" s="58">
        <f t="shared" si="6"/>
        <v>0</v>
      </c>
      <c r="V39" s="59">
        <f t="shared" si="7"/>
        <v>318420</v>
      </c>
    </row>
    <row r="40" spans="1:22" s="16" customFormat="1" ht="15" customHeight="1">
      <c r="A40" s="17"/>
      <c r="B40" s="15">
        <f t="shared" si="8"/>
        <v>23</v>
      </c>
      <c r="C40" s="23" t="s">
        <v>39</v>
      </c>
      <c r="D40" s="206"/>
      <c r="E40" s="206"/>
      <c r="F40" s="207"/>
      <c r="G40" s="208">
        <v>27645</v>
      </c>
      <c r="H40" s="208">
        <v>39868</v>
      </c>
      <c r="I40" s="54">
        <f t="shared" si="1"/>
        <v>48</v>
      </c>
      <c r="J40" s="54">
        <f t="shared" si="2"/>
        <v>6</v>
      </c>
      <c r="K40" s="54">
        <f t="shared" si="3"/>
        <v>15</v>
      </c>
      <c r="L40" s="54">
        <f t="shared" si="4"/>
        <v>1</v>
      </c>
      <c r="M40" s="209">
        <v>324520</v>
      </c>
      <c r="N40" s="210"/>
      <c r="O40" s="210"/>
      <c r="P40" s="57">
        <f t="shared" si="5"/>
        <v>324520</v>
      </c>
      <c r="Q40" s="207"/>
      <c r="R40" s="207"/>
      <c r="S40" s="207"/>
      <c r="T40" s="207"/>
      <c r="U40" s="58">
        <f t="shared" si="6"/>
        <v>0</v>
      </c>
      <c r="V40" s="59">
        <f t="shared" si="7"/>
        <v>324520</v>
      </c>
    </row>
    <row r="41" spans="1:22" s="16" customFormat="1" ht="15" customHeight="1">
      <c r="A41" s="17"/>
      <c r="B41" s="15">
        <f t="shared" si="8"/>
        <v>24</v>
      </c>
      <c r="C41" s="23" t="s">
        <v>40</v>
      </c>
      <c r="D41" s="206"/>
      <c r="E41" s="206"/>
      <c r="F41" s="207"/>
      <c r="G41" s="208">
        <v>32319</v>
      </c>
      <c r="H41" s="208">
        <v>40997</v>
      </c>
      <c r="I41" s="54">
        <f t="shared" si="1"/>
        <v>35</v>
      </c>
      <c r="J41" s="54">
        <f t="shared" si="2"/>
        <v>9</v>
      </c>
      <c r="K41" s="54">
        <f t="shared" si="3"/>
        <v>12</v>
      </c>
      <c r="L41" s="54">
        <f t="shared" si="4"/>
        <v>0</v>
      </c>
      <c r="M41" s="209">
        <v>296220</v>
      </c>
      <c r="N41" s="210"/>
      <c r="O41" s="210"/>
      <c r="P41" s="57">
        <f t="shared" si="5"/>
        <v>296220</v>
      </c>
      <c r="Q41" s="207"/>
      <c r="R41" s="207"/>
      <c r="S41" s="207"/>
      <c r="T41" s="207"/>
      <c r="U41" s="58">
        <f t="shared" si="6"/>
        <v>0</v>
      </c>
      <c r="V41" s="59">
        <f t="shared" si="7"/>
        <v>296220</v>
      </c>
    </row>
    <row r="42" spans="1:22" s="16" customFormat="1" ht="15" customHeight="1">
      <c r="A42" s="17"/>
      <c r="B42" s="15">
        <f t="shared" si="8"/>
        <v>25</v>
      </c>
      <c r="C42" s="23" t="s">
        <v>41</v>
      </c>
      <c r="D42" s="206"/>
      <c r="E42" s="206"/>
      <c r="F42" s="207"/>
      <c r="G42" s="208">
        <v>30592</v>
      </c>
      <c r="H42" s="208">
        <v>40271</v>
      </c>
      <c r="I42" s="54">
        <f t="shared" si="1"/>
        <v>40</v>
      </c>
      <c r="J42" s="54">
        <f t="shared" si="2"/>
        <v>5</v>
      </c>
      <c r="K42" s="54">
        <f t="shared" si="3"/>
        <v>13</v>
      </c>
      <c r="L42" s="54">
        <f t="shared" si="4"/>
        <v>11</v>
      </c>
      <c r="M42" s="209">
        <v>301100</v>
      </c>
      <c r="N42" s="210"/>
      <c r="O42" s="210"/>
      <c r="P42" s="57">
        <f t="shared" si="5"/>
        <v>301100</v>
      </c>
      <c r="Q42" s="207"/>
      <c r="R42" s="207"/>
      <c r="S42" s="207"/>
      <c r="T42" s="207"/>
      <c r="U42" s="58">
        <f t="shared" si="6"/>
        <v>0</v>
      </c>
      <c r="V42" s="59">
        <f t="shared" si="7"/>
        <v>301100</v>
      </c>
    </row>
    <row r="43" spans="1:22" s="16" customFormat="1" ht="15" customHeight="1">
      <c r="A43" s="17"/>
      <c r="B43" s="15">
        <f t="shared" si="8"/>
        <v>26</v>
      </c>
      <c r="C43" s="23" t="s">
        <v>42</v>
      </c>
      <c r="D43" s="206"/>
      <c r="E43" s="206"/>
      <c r="F43" s="207"/>
      <c r="G43" s="208">
        <v>34626</v>
      </c>
      <c r="H43" s="208">
        <v>42251</v>
      </c>
      <c r="I43" s="54">
        <f t="shared" si="1"/>
        <v>29</v>
      </c>
      <c r="J43" s="54">
        <f t="shared" si="2"/>
        <v>5</v>
      </c>
      <c r="K43" s="54">
        <f t="shared" si="3"/>
        <v>8</v>
      </c>
      <c r="L43" s="54">
        <f t="shared" si="4"/>
        <v>6</v>
      </c>
      <c r="M43" s="209">
        <v>273280</v>
      </c>
      <c r="N43" s="210"/>
      <c r="O43" s="210"/>
      <c r="P43" s="57">
        <f t="shared" si="5"/>
        <v>273280</v>
      </c>
      <c r="Q43" s="207"/>
      <c r="R43" s="207"/>
      <c r="S43" s="207"/>
      <c r="T43" s="207"/>
      <c r="U43" s="58">
        <f t="shared" si="6"/>
        <v>0</v>
      </c>
      <c r="V43" s="59">
        <f t="shared" si="7"/>
        <v>273280</v>
      </c>
    </row>
    <row r="44" spans="1:22" s="16" customFormat="1" ht="15" customHeight="1">
      <c r="A44" s="17"/>
      <c r="B44" s="15">
        <f t="shared" ref="B44:B50" si="9">IF(C44="","",B43+1)</f>
        <v>27</v>
      </c>
      <c r="C44" s="23" t="s">
        <v>43</v>
      </c>
      <c r="D44" s="206"/>
      <c r="E44" s="206"/>
      <c r="F44" s="207"/>
      <c r="G44" s="208">
        <v>35312</v>
      </c>
      <c r="H44" s="208">
        <v>43225</v>
      </c>
      <c r="I44" s="54">
        <f t="shared" si="1"/>
        <v>27</v>
      </c>
      <c r="J44" s="54">
        <f t="shared" si="2"/>
        <v>6</v>
      </c>
      <c r="K44" s="54">
        <f t="shared" si="3"/>
        <v>5</v>
      </c>
      <c r="L44" s="54">
        <f t="shared" si="4"/>
        <v>10</v>
      </c>
      <c r="M44" s="209">
        <v>261840</v>
      </c>
      <c r="N44" s="210"/>
      <c r="O44" s="210"/>
      <c r="P44" s="57">
        <f t="shared" si="5"/>
        <v>261840</v>
      </c>
      <c r="Q44" s="207"/>
      <c r="R44" s="207"/>
      <c r="S44" s="207"/>
      <c r="T44" s="207"/>
      <c r="U44" s="58">
        <f t="shared" si="6"/>
        <v>0</v>
      </c>
      <c r="V44" s="59">
        <f t="shared" si="7"/>
        <v>261840</v>
      </c>
    </row>
    <row r="45" spans="1:22" s="16" customFormat="1" ht="15" customHeight="1">
      <c r="A45" s="17"/>
      <c r="B45" s="15">
        <f t="shared" si="9"/>
        <v>28</v>
      </c>
      <c r="C45" s="23" t="s">
        <v>44</v>
      </c>
      <c r="D45" s="206"/>
      <c r="E45" s="206"/>
      <c r="F45" s="207"/>
      <c r="G45" s="208">
        <v>35966</v>
      </c>
      <c r="H45" s="208">
        <v>43843</v>
      </c>
      <c r="I45" s="54">
        <f t="shared" si="1"/>
        <v>25</v>
      </c>
      <c r="J45" s="54">
        <f t="shared" si="2"/>
        <v>9</v>
      </c>
      <c r="K45" s="54">
        <f t="shared" si="3"/>
        <v>4</v>
      </c>
      <c r="L45" s="54">
        <f t="shared" si="4"/>
        <v>2</v>
      </c>
      <c r="M45" s="209">
        <v>247040</v>
      </c>
      <c r="N45" s="210"/>
      <c r="O45" s="210"/>
      <c r="P45" s="57">
        <f t="shared" si="5"/>
        <v>247040</v>
      </c>
      <c r="Q45" s="207"/>
      <c r="R45" s="207"/>
      <c r="S45" s="207"/>
      <c r="T45" s="207"/>
      <c r="U45" s="58">
        <f t="shared" si="6"/>
        <v>0</v>
      </c>
      <c r="V45" s="59">
        <f t="shared" si="7"/>
        <v>247040</v>
      </c>
    </row>
    <row r="46" spans="1:22" s="16" customFormat="1" ht="15" customHeight="1">
      <c r="A46" s="17"/>
      <c r="B46" s="15">
        <f t="shared" si="9"/>
        <v>29</v>
      </c>
      <c r="C46" s="23" t="s">
        <v>45</v>
      </c>
      <c r="D46" s="206"/>
      <c r="E46" s="206"/>
      <c r="F46" s="207"/>
      <c r="G46" s="208">
        <v>35470</v>
      </c>
      <c r="H46" s="208">
        <v>43519</v>
      </c>
      <c r="I46" s="54">
        <f t="shared" si="1"/>
        <v>27</v>
      </c>
      <c r="J46" s="54">
        <f t="shared" si="2"/>
        <v>1</v>
      </c>
      <c r="K46" s="54">
        <f t="shared" si="3"/>
        <v>5</v>
      </c>
      <c r="L46" s="54">
        <f t="shared" si="4"/>
        <v>1</v>
      </c>
      <c r="M46" s="209">
        <v>259120</v>
      </c>
      <c r="N46" s="210"/>
      <c r="O46" s="210"/>
      <c r="P46" s="57">
        <f t="shared" si="5"/>
        <v>259120</v>
      </c>
      <c r="Q46" s="207"/>
      <c r="R46" s="207"/>
      <c r="S46" s="207"/>
      <c r="T46" s="207"/>
      <c r="U46" s="58">
        <f t="shared" si="6"/>
        <v>0</v>
      </c>
      <c r="V46" s="59">
        <f t="shared" si="7"/>
        <v>259120</v>
      </c>
    </row>
    <row r="47" spans="1:22" s="16" customFormat="1" ht="15" customHeight="1">
      <c r="A47" s="17"/>
      <c r="B47" s="15">
        <f t="shared" si="9"/>
        <v>30</v>
      </c>
      <c r="C47" s="23" t="s">
        <v>46</v>
      </c>
      <c r="D47" s="206"/>
      <c r="E47" s="206"/>
      <c r="F47" s="207"/>
      <c r="G47" s="208">
        <v>35698</v>
      </c>
      <c r="H47" s="208">
        <v>43576</v>
      </c>
      <c r="I47" s="54">
        <f t="shared" si="1"/>
        <v>26</v>
      </c>
      <c r="J47" s="54">
        <f t="shared" si="2"/>
        <v>6</v>
      </c>
      <c r="K47" s="54">
        <f t="shared" si="3"/>
        <v>4</v>
      </c>
      <c r="L47" s="54">
        <f t="shared" si="4"/>
        <v>11</v>
      </c>
      <c r="M47" s="209">
        <v>250160</v>
      </c>
      <c r="N47" s="210"/>
      <c r="O47" s="210"/>
      <c r="P47" s="57">
        <f t="shared" si="5"/>
        <v>250160</v>
      </c>
      <c r="Q47" s="207"/>
      <c r="R47" s="207"/>
      <c r="S47" s="207"/>
      <c r="T47" s="207"/>
      <c r="U47" s="58">
        <f t="shared" si="6"/>
        <v>0</v>
      </c>
      <c r="V47" s="59">
        <f t="shared" si="7"/>
        <v>250160</v>
      </c>
    </row>
    <row r="48" spans="1:22" s="16" customFormat="1" ht="15" customHeight="1">
      <c r="A48" s="17"/>
      <c r="B48" s="15">
        <f t="shared" si="9"/>
        <v>31</v>
      </c>
      <c r="C48" s="23" t="s">
        <v>47</v>
      </c>
      <c r="D48" s="206"/>
      <c r="E48" s="206"/>
      <c r="F48" s="207"/>
      <c r="G48" s="208">
        <v>37295</v>
      </c>
      <c r="H48" s="208">
        <v>44226</v>
      </c>
      <c r="I48" s="54">
        <f t="shared" si="1"/>
        <v>22</v>
      </c>
      <c r="J48" s="54">
        <f t="shared" si="2"/>
        <v>1</v>
      </c>
      <c r="K48" s="54">
        <f t="shared" si="3"/>
        <v>3</v>
      </c>
      <c r="L48" s="54">
        <f t="shared" si="4"/>
        <v>2</v>
      </c>
      <c r="M48" s="209">
        <v>224200</v>
      </c>
      <c r="N48" s="210"/>
      <c r="O48" s="210"/>
      <c r="P48" s="57">
        <f t="shared" si="5"/>
        <v>224200</v>
      </c>
      <c r="Q48" s="207"/>
      <c r="R48" s="207"/>
      <c r="S48" s="207"/>
      <c r="T48" s="207"/>
      <c r="U48" s="58">
        <f t="shared" si="6"/>
        <v>0</v>
      </c>
      <c r="V48" s="59">
        <f t="shared" si="7"/>
        <v>224200</v>
      </c>
    </row>
    <row r="49" spans="1:22" s="16" customFormat="1" ht="15" customHeight="1">
      <c r="A49" s="17"/>
      <c r="B49" s="15">
        <f t="shared" si="9"/>
        <v>32</v>
      </c>
      <c r="C49" s="23" t="s">
        <v>48</v>
      </c>
      <c r="D49" s="206"/>
      <c r="E49" s="206"/>
      <c r="F49" s="207"/>
      <c r="G49" s="208">
        <v>35899</v>
      </c>
      <c r="H49" s="208">
        <v>43989</v>
      </c>
      <c r="I49" s="54">
        <f t="shared" si="1"/>
        <v>25</v>
      </c>
      <c r="J49" s="54">
        <f t="shared" si="2"/>
        <v>11</v>
      </c>
      <c r="K49" s="54">
        <f t="shared" si="3"/>
        <v>3</v>
      </c>
      <c r="L49" s="54">
        <f t="shared" si="4"/>
        <v>9</v>
      </c>
      <c r="M49" s="209">
        <v>225080</v>
      </c>
      <c r="N49" s="210"/>
      <c r="O49" s="210"/>
      <c r="P49" s="57">
        <f t="shared" si="5"/>
        <v>225080</v>
      </c>
      <c r="Q49" s="207"/>
      <c r="R49" s="207"/>
      <c r="S49" s="207"/>
      <c r="T49" s="207"/>
      <c r="U49" s="58">
        <f t="shared" si="6"/>
        <v>0</v>
      </c>
      <c r="V49" s="59">
        <f t="shared" si="7"/>
        <v>225080</v>
      </c>
    </row>
    <row r="50" spans="1:22" s="16" customFormat="1" ht="15" customHeight="1">
      <c r="A50" s="17"/>
      <c r="B50" s="15">
        <f t="shared" si="9"/>
        <v>33</v>
      </c>
      <c r="C50" s="23" t="s">
        <v>61</v>
      </c>
      <c r="D50" s="206"/>
      <c r="E50" s="206"/>
      <c r="F50" s="207"/>
      <c r="G50" s="208">
        <v>37720</v>
      </c>
      <c r="H50" s="208">
        <v>44756</v>
      </c>
      <c r="I50" s="54">
        <f t="shared" ref="I50:I72" si="10">IF(G50="","",DATEDIF(G50-1,$I$12,"Y"))</f>
        <v>20</v>
      </c>
      <c r="J50" s="54">
        <f t="shared" ref="J50:J72" si="11">IF(G50="","",DATEDIF(G50-1,$I$12,"YM"))</f>
        <v>11</v>
      </c>
      <c r="K50" s="54">
        <f t="shared" ref="K50:K72" si="12">IF(H50="","",DATEDIF(H50-1,$I$12,"Y"))</f>
        <v>1</v>
      </c>
      <c r="L50" s="54">
        <f t="shared" ref="L50:L72" si="13">IF(H50="","",DATEDIF(H50-1,$I$12,"YM"))</f>
        <v>8</v>
      </c>
      <c r="M50" s="209">
        <v>204200</v>
      </c>
      <c r="N50" s="210"/>
      <c r="O50" s="210"/>
      <c r="P50" s="57">
        <f t="shared" si="5"/>
        <v>204200</v>
      </c>
      <c r="Q50" s="207"/>
      <c r="R50" s="207"/>
      <c r="S50" s="207"/>
      <c r="T50" s="207"/>
      <c r="U50" s="58">
        <f t="shared" si="6"/>
        <v>0</v>
      </c>
      <c r="V50" s="59">
        <f t="shared" si="7"/>
        <v>204200</v>
      </c>
    </row>
    <row r="51" spans="1:22" s="16" customFormat="1" ht="15" customHeight="1">
      <c r="A51" s="17"/>
      <c r="B51" s="15" t="str">
        <f t="shared" ref="B51:B61" si="14">IF(C51="","",B50+1)</f>
        <v/>
      </c>
      <c r="C51" s="23"/>
      <c r="D51" s="206"/>
      <c r="E51" s="206"/>
      <c r="F51" s="207"/>
      <c r="G51" s="208"/>
      <c r="H51" s="208"/>
      <c r="I51" s="54" t="str">
        <f t="shared" si="10"/>
        <v/>
      </c>
      <c r="J51" s="54" t="str">
        <f t="shared" si="11"/>
        <v/>
      </c>
      <c r="K51" s="54" t="str">
        <f t="shared" si="12"/>
        <v/>
      </c>
      <c r="L51" s="54" t="str">
        <f t="shared" si="13"/>
        <v/>
      </c>
      <c r="M51" s="209" t="s">
        <v>82</v>
      </c>
      <c r="N51" s="210"/>
      <c r="O51" s="210"/>
      <c r="P51" s="57">
        <f t="shared" si="5"/>
        <v>0</v>
      </c>
      <c r="Q51" s="207"/>
      <c r="R51" s="207"/>
      <c r="S51" s="207"/>
      <c r="T51" s="207"/>
      <c r="U51" s="58">
        <f t="shared" si="6"/>
        <v>0</v>
      </c>
      <c r="V51" s="59">
        <f t="shared" si="7"/>
        <v>0</v>
      </c>
    </row>
    <row r="52" spans="1:22" s="16" customFormat="1" ht="15" customHeight="1">
      <c r="A52" s="17"/>
      <c r="B52" s="15" t="str">
        <f t="shared" si="14"/>
        <v/>
      </c>
      <c r="C52" s="23"/>
      <c r="D52" s="206"/>
      <c r="E52" s="206"/>
      <c r="F52" s="207"/>
      <c r="G52" s="208"/>
      <c r="H52" s="208"/>
      <c r="I52" s="54" t="str">
        <f t="shared" si="10"/>
        <v/>
      </c>
      <c r="J52" s="54" t="str">
        <f t="shared" si="11"/>
        <v/>
      </c>
      <c r="K52" s="54" t="str">
        <f t="shared" si="12"/>
        <v/>
      </c>
      <c r="L52" s="54" t="str">
        <f t="shared" si="13"/>
        <v/>
      </c>
      <c r="M52" s="209" t="s">
        <v>82</v>
      </c>
      <c r="N52" s="210"/>
      <c r="O52" s="210"/>
      <c r="P52" s="57">
        <f t="shared" si="5"/>
        <v>0</v>
      </c>
      <c r="Q52" s="207"/>
      <c r="R52" s="207"/>
      <c r="S52" s="207"/>
      <c r="T52" s="207"/>
      <c r="U52" s="58">
        <f t="shared" si="6"/>
        <v>0</v>
      </c>
      <c r="V52" s="59">
        <f t="shared" si="7"/>
        <v>0</v>
      </c>
    </row>
    <row r="53" spans="1:22" s="16" customFormat="1" ht="15" customHeight="1">
      <c r="A53" s="17"/>
      <c r="B53" s="15" t="str">
        <f t="shared" si="14"/>
        <v/>
      </c>
      <c r="C53" s="23"/>
      <c r="D53" s="206"/>
      <c r="E53" s="206"/>
      <c r="F53" s="207"/>
      <c r="G53" s="208"/>
      <c r="H53" s="208"/>
      <c r="I53" s="54" t="str">
        <f t="shared" si="10"/>
        <v/>
      </c>
      <c r="J53" s="54" t="str">
        <f t="shared" si="11"/>
        <v/>
      </c>
      <c r="K53" s="54" t="str">
        <f t="shared" si="12"/>
        <v/>
      </c>
      <c r="L53" s="54" t="str">
        <f t="shared" si="13"/>
        <v/>
      </c>
      <c r="M53" s="209" t="s">
        <v>82</v>
      </c>
      <c r="N53" s="210"/>
      <c r="O53" s="210"/>
      <c r="P53" s="57">
        <f t="shared" si="5"/>
        <v>0</v>
      </c>
      <c r="Q53" s="207"/>
      <c r="R53" s="207"/>
      <c r="S53" s="207"/>
      <c r="T53" s="207"/>
      <c r="U53" s="58">
        <f t="shared" si="6"/>
        <v>0</v>
      </c>
      <c r="V53" s="59">
        <f t="shared" si="7"/>
        <v>0</v>
      </c>
    </row>
    <row r="54" spans="1:22" ht="15" customHeight="1">
      <c r="B54" s="15" t="str">
        <f t="shared" si="14"/>
        <v/>
      </c>
      <c r="C54" s="23"/>
      <c r="D54" s="206"/>
      <c r="E54" s="206"/>
      <c r="F54" s="207"/>
      <c r="G54" s="208"/>
      <c r="H54" s="208"/>
      <c r="I54" s="54" t="str">
        <f t="shared" si="10"/>
        <v/>
      </c>
      <c r="J54" s="54" t="str">
        <f t="shared" si="11"/>
        <v/>
      </c>
      <c r="K54" s="54" t="str">
        <f t="shared" si="12"/>
        <v/>
      </c>
      <c r="L54" s="54" t="str">
        <f t="shared" si="13"/>
        <v/>
      </c>
      <c r="M54" s="209" t="s">
        <v>82</v>
      </c>
      <c r="N54" s="210"/>
      <c r="O54" s="210"/>
      <c r="P54" s="57">
        <f t="shared" si="5"/>
        <v>0</v>
      </c>
      <c r="Q54" s="207"/>
      <c r="R54" s="207"/>
      <c r="S54" s="207"/>
      <c r="T54" s="207"/>
      <c r="U54" s="58">
        <f t="shared" ref="U54:U77" si="15">SUM(Q54:T54)</f>
        <v>0</v>
      </c>
      <c r="V54" s="59">
        <f t="shared" ref="V54:V77" si="16">P54+U54</f>
        <v>0</v>
      </c>
    </row>
    <row r="55" spans="1:22" ht="15" customHeight="1">
      <c r="B55" s="15" t="str">
        <f t="shared" si="14"/>
        <v/>
      </c>
      <c r="C55" s="23"/>
      <c r="D55" s="206"/>
      <c r="E55" s="206"/>
      <c r="F55" s="207"/>
      <c r="G55" s="208"/>
      <c r="H55" s="208"/>
      <c r="I55" s="54" t="str">
        <f t="shared" si="10"/>
        <v/>
      </c>
      <c r="J55" s="54" t="str">
        <f t="shared" si="11"/>
        <v/>
      </c>
      <c r="K55" s="54" t="str">
        <f t="shared" si="12"/>
        <v/>
      </c>
      <c r="L55" s="54" t="str">
        <f t="shared" si="13"/>
        <v/>
      </c>
      <c r="M55" s="209" t="s">
        <v>82</v>
      </c>
      <c r="N55" s="210"/>
      <c r="O55" s="210"/>
      <c r="P55" s="57">
        <f t="shared" si="5"/>
        <v>0</v>
      </c>
      <c r="Q55" s="207"/>
      <c r="R55" s="207"/>
      <c r="S55" s="207"/>
      <c r="T55" s="207"/>
      <c r="U55" s="58">
        <f t="shared" si="15"/>
        <v>0</v>
      </c>
      <c r="V55" s="59">
        <f t="shared" si="16"/>
        <v>0</v>
      </c>
    </row>
    <row r="56" spans="1:22" ht="15" customHeight="1">
      <c r="B56" s="15" t="str">
        <f t="shared" si="14"/>
        <v/>
      </c>
      <c r="C56" s="23"/>
      <c r="D56" s="206"/>
      <c r="E56" s="206"/>
      <c r="F56" s="207"/>
      <c r="G56" s="208"/>
      <c r="H56" s="208"/>
      <c r="I56" s="54" t="str">
        <f t="shared" si="10"/>
        <v/>
      </c>
      <c r="J56" s="54" t="str">
        <f t="shared" si="11"/>
        <v/>
      </c>
      <c r="K56" s="54" t="str">
        <f t="shared" si="12"/>
        <v/>
      </c>
      <c r="L56" s="54" t="str">
        <f t="shared" si="13"/>
        <v/>
      </c>
      <c r="M56" s="209" t="s">
        <v>82</v>
      </c>
      <c r="N56" s="210"/>
      <c r="O56" s="210"/>
      <c r="P56" s="57">
        <f t="shared" si="5"/>
        <v>0</v>
      </c>
      <c r="Q56" s="207"/>
      <c r="R56" s="207"/>
      <c r="S56" s="207"/>
      <c r="T56" s="207"/>
      <c r="U56" s="58">
        <f t="shared" si="15"/>
        <v>0</v>
      </c>
      <c r="V56" s="59">
        <f t="shared" si="16"/>
        <v>0</v>
      </c>
    </row>
    <row r="57" spans="1:22" ht="15" customHeight="1">
      <c r="B57" s="15" t="str">
        <f t="shared" si="14"/>
        <v/>
      </c>
      <c r="C57" s="23"/>
      <c r="D57" s="206"/>
      <c r="E57" s="206"/>
      <c r="F57" s="207"/>
      <c r="G57" s="208"/>
      <c r="H57" s="208"/>
      <c r="I57" s="54" t="str">
        <f t="shared" si="10"/>
        <v/>
      </c>
      <c r="J57" s="54" t="str">
        <f t="shared" si="11"/>
        <v/>
      </c>
      <c r="K57" s="54" t="str">
        <f t="shared" si="12"/>
        <v/>
      </c>
      <c r="L57" s="54" t="str">
        <f t="shared" si="13"/>
        <v/>
      </c>
      <c r="M57" s="209" t="s">
        <v>82</v>
      </c>
      <c r="N57" s="210"/>
      <c r="O57" s="210"/>
      <c r="P57" s="57">
        <f t="shared" si="5"/>
        <v>0</v>
      </c>
      <c r="Q57" s="207"/>
      <c r="R57" s="207"/>
      <c r="S57" s="207"/>
      <c r="T57" s="207"/>
      <c r="U57" s="58">
        <f t="shared" si="15"/>
        <v>0</v>
      </c>
      <c r="V57" s="59">
        <f t="shared" si="16"/>
        <v>0</v>
      </c>
    </row>
    <row r="58" spans="1:22" ht="15" customHeight="1">
      <c r="B58" s="15" t="str">
        <f t="shared" si="14"/>
        <v/>
      </c>
      <c r="C58" s="23"/>
      <c r="D58" s="206"/>
      <c r="E58" s="206"/>
      <c r="F58" s="207"/>
      <c r="G58" s="208"/>
      <c r="H58" s="208"/>
      <c r="I58" s="54" t="str">
        <f t="shared" si="10"/>
        <v/>
      </c>
      <c r="J58" s="54" t="str">
        <f t="shared" si="11"/>
        <v/>
      </c>
      <c r="K58" s="54" t="str">
        <f t="shared" si="12"/>
        <v/>
      </c>
      <c r="L58" s="54" t="str">
        <f t="shared" si="13"/>
        <v/>
      </c>
      <c r="M58" s="209" t="s">
        <v>82</v>
      </c>
      <c r="N58" s="210"/>
      <c r="O58" s="210"/>
      <c r="P58" s="57">
        <f t="shared" si="5"/>
        <v>0</v>
      </c>
      <c r="Q58" s="207"/>
      <c r="R58" s="207"/>
      <c r="S58" s="207"/>
      <c r="T58" s="207"/>
      <c r="U58" s="58">
        <f t="shared" si="15"/>
        <v>0</v>
      </c>
      <c r="V58" s="59">
        <f t="shared" si="16"/>
        <v>0</v>
      </c>
    </row>
    <row r="59" spans="1:22" ht="15" customHeight="1">
      <c r="B59" s="15" t="str">
        <f t="shared" si="14"/>
        <v/>
      </c>
      <c r="C59" s="23"/>
      <c r="D59" s="206"/>
      <c r="E59" s="206"/>
      <c r="F59" s="207"/>
      <c r="G59" s="208"/>
      <c r="H59" s="208"/>
      <c r="I59" s="54" t="str">
        <f t="shared" si="10"/>
        <v/>
      </c>
      <c r="J59" s="54" t="str">
        <f t="shared" si="11"/>
        <v/>
      </c>
      <c r="K59" s="54" t="str">
        <f t="shared" si="12"/>
        <v/>
      </c>
      <c r="L59" s="54" t="str">
        <f t="shared" si="13"/>
        <v/>
      </c>
      <c r="M59" s="209" t="s">
        <v>82</v>
      </c>
      <c r="N59" s="210"/>
      <c r="O59" s="210"/>
      <c r="P59" s="57">
        <f t="shared" si="5"/>
        <v>0</v>
      </c>
      <c r="Q59" s="207"/>
      <c r="R59" s="207"/>
      <c r="S59" s="207"/>
      <c r="T59" s="207"/>
      <c r="U59" s="58">
        <f t="shared" si="15"/>
        <v>0</v>
      </c>
      <c r="V59" s="59">
        <f t="shared" si="16"/>
        <v>0</v>
      </c>
    </row>
    <row r="60" spans="1:22" ht="15" customHeight="1">
      <c r="B60" s="15" t="str">
        <f t="shared" si="14"/>
        <v/>
      </c>
      <c r="C60" s="23"/>
      <c r="D60" s="206"/>
      <c r="E60" s="206"/>
      <c r="F60" s="207"/>
      <c r="G60" s="208"/>
      <c r="H60" s="208"/>
      <c r="I60" s="54" t="str">
        <f t="shared" si="10"/>
        <v/>
      </c>
      <c r="J60" s="54" t="str">
        <f t="shared" si="11"/>
        <v/>
      </c>
      <c r="K60" s="54" t="str">
        <f t="shared" si="12"/>
        <v/>
      </c>
      <c r="L60" s="54" t="str">
        <f t="shared" si="13"/>
        <v/>
      </c>
      <c r="M60" s="209" t="s">
        <v>82</v>
      </c>
      <c r="N60" s="210"/>
      <c r="O60" s="210"/>
      <c r="P60" s="57">
        <f t="shared" si="5"/>
        <v>0</v>
      </c>
      <c r="Q60" s="207"/>
      <c r="R60" s="207"/>
      <c r="S60" s="207"/>
      <c r="T60" s="207"/>
      <c r="U60" s="58">
        <f t="shared" si="15"/>
        <v>0</v>
      </c>
      <c r="V60" s="59">
        <f t="shared" si="16"/>
        <v>0</v>
      </c>
    </row>
    <row r="61" spans="1:22" ht="15" customHeight="1">
      <c r="B61" s="15" t="str">
        <f t="shared" si="14"/>
        <v/>
      </c>
      <c r="C61" s="23"/>
      <c r="D61" s="206"/>
      <c r="E61" s="206"/>
      <c r="F61" s="207"/>
      <c r="G61" s="208"/>
      <c r="H61" s="208"/>
      <c r="I61" s="54" t="str">
        <f t="shared" si="10"/>
        <v/>
      </c>
      <c r="J61" s="54" t="str">
        <f t="shared" si="11"/>
        <v/>
      </c>
      <c r="K61" s="54" t="str">
        <f t="shared" si="12"/>
        <v/>
      </c>
      <c r="L61" s="54" t="str">
        <f t="shared" si="13"/>
        <v/>
      </c>
      <c r="M61" s="209" t="s">
        <v>82</v>
      </c>
      <c r="N61" s="210"/>
      <c r="O61" s="210"/>
      <c r="P61" s="57">
        <f t="shared" si="5"/>
        <v>0</v>
      </c>
      <c r="Q61" s="207"/>
      <c r="R61" s="207"/>
      <c r="S61" s="207"/>
      <c r="T61" s="207"/>
      <c r="U61" s="58">
        <f t="shared" si="15"/>
        <v>0</v>
      </c>
      <c r="V61" s="59">
        <f t="shared" si="16"/>
        <v>0</v>
      </c>
    </row>
    <row r="62" spans="1:22" ht="15" customHeight="1">
      <c r="B62" s="15" t="str">
        <f t="shared" ref="B62:B77" si="17">IF(C62="","",B61+1)</f>
        <v/>
      </c>
      <c r="C62" s="23"/>
      <c r="D62" s="206"/>
      <c r="E62" s="206"/>
      <c r="F62" s="207"/>
      <c r="G62" s="208"/>
      <c r="H62" s="208"/>
      <c r="I62" s="54" t="str">
        <f t="shared" si="10"/>
        <v/>
      </c>
      <c r="J62" s="54" t="str">
        <f t="shared" si="11"/>
        <v/>
      </c>
      <c r="K62" s="54" t="str">
        <f t="shared" si="12"/>
        <v/>
      </c>
      <c r="L62" s="54" t="str">
        <f t="shared" si="13"/>
        <v/>
      </c>
      <c r="M62" s="209" t="s">
        <v>82</v>
      </c>
      <c r="N62" s="210"/>
      <c r="O62" s="210"/>
      <c r="P62" s="57">
        <f t="shared" si="5"/>
        <v>0</v>
      </c>
      <c r="Q62" s="207"/>
      <c r="R62" s="207"/>
      <c r="S62" s="207"/>
      <c r="T62" s="207"/>
      <c r="U62" s="58">
        <f t="shared" si="15"/>
        <v>0</v>
      </c>
      <c r="V62" s="59">
        <f t="shared" si="16"/>
        <v>0</v>
      </c>
    </row>
    <row r="63" spans="1:22" ht="15" customHeight="1">
      <c r="B63" s="15" t="str">
        <f t="shared" si="17"/>
        <v/>
      </c>
      <c r="C63" s="23"/>
      <c r="D63" s="206"/>
      <c r="E63" s="206"/>
      <c r="F63" s="207"/>
      <c r="G63" s="208"/>
      <c r="H63" s="208"/>
      <c r="I63" s="54" t="str">
        <f t="shared" si="10"/>
        <v/>
      </c>
      <c r="J63" s="54" t="str">
        <f t="shared" si="11"/>
        <v/>
      </c>
      <c r="K63" s="54" t="str">
        <f t="shared" si="12"/>
        <v/>
      </c>
      <c r="L63" s="54" t="str">
        <f t="shared" si="13"/>
        <v/>
      </c>
      <c r="M63" s="209" t="s">
        <v>82</v>
      </c>
      <c r="N63" s="210"/>
      <c r="O63" s="210"/>
      <c r="P63" s="57">
        <f t="shared" si="5"/>
        <v>0</v>
      </c>
      <c r="Q63" s="207"/>
      <c r="R63" s="207"/>
      <c r="S63" s="207"/>
      <c r="T63" s="207"/>
      <c r="U63" s="58">
        <f t="shared" si="15"/>
        <v>0</v>
      </c>
      <c r="V63" s="59">
        <f t="shared" si="16"/>
        <v>0</v>
      </c>
    </row>
    <row r="64" spans="1:22" ht="15" customHeight="1">
      <c r="B64" s="15" t="str">
        <f t="shared" si="17"/>
        <v/>
      </c>
      <c r="C64" s="23"/>
      <c r="D64" s="206"/>
      <c r="E64" s="206"/>
      <c r="F64" s="207"/>
      <c r="G64" s="208"/>
      <c r="H64" s="208"/>
      <c r="I64" s="54" t="str">
        <f t="shared" si="10"/>
        <v/>
      </c>
      <c r="J64" s="54" t="str">
        <f t="shared" si="11"/>
        <v/>
      </c>
      <c r="K64" s="54" t="str">
        <f t="shared" si="12"/>
        <v/>
      </c>
      <c r="L64" s="54" t="str">
        <f t="shared" si="13"/>
        <v/>
      </c>
      <c r="M64" s="209" t="s">
        <v>82</v>
      </c>
      <c r="N64" s="210"/>
      <c r="O64" s="210"/>
      <c r="P64" s="57">
        <f t="shared" si="5"/>
        <v>0</v>
      </c>
      <c r="Q64" s="207"/>
      <c r="R64" s="207"/>
      <c r="S64" s="207"/>
      <c r="T64" s="207"/>
      <c r="U64" s="58">
        <f t="shared" si="15"/>
        <v>0</v>
      </c>
      <c r="V64" s="59">
        <f t="shared" si="16"/>
        <v>0</v>
      </c>
    </row>
    <row r="65" spans="2:22" ht="15" customHeight="1">
      <c r="B65" s="15" t="str">
        <f t="shared" si="17"/>
        <v/>
      </c>
      <c r="C65" s="23"/>
      <c r="D65" s="206"/>
      <c r="E65" s="206"/>
      <c r="F65" s="207"/>
      <c r="G65" s="208"/>
      <c r="H65" s="208"/>
      <c r="I65" s="54" t="str">
        <f t="shared" si="10"/>
        <v/>
      </c>
      <c r="J65" s="54" t="str">
        <f t="shared" si="11"/>
        <v/>
      </c>
      <c r="K65" s="54" t="str">
        <f t="shared" si="12"/>
        <v/>
      </c>
      <c r="L65" s="54" t="str">
        <f t="shared" si="13"/>
        <v/>
      </c>
      <c r="M65" s="209" t="s">
        <v>82</v>
      </c>
      <c r="N65" s="210"/>
      <c r="O65" s="210"/>
      <c r="P65" s="57">
        <f t="shared" si="5"/>
        <v>0</v>
      </c>
      <c r="Q65" s="207"/>
      <c r="R65" s="207"/>
      <c r="S65" s="207"/>
      <c r="T65" s="207"/>
      <c r="U65" s="58">
        <f t="shared" si="15"/>
        <v>0</v>
      </c>
      <c r="V65" s="59">
        <f t="shared" si="16"/>
        <v>0</v>
      </c>
    </row>
    <row r="66" spans="2:22" ht="15" customHeight="1">
      <c r="B66" s="15" t="str">
        <f t="shared" si="17"/>
        <v/>
      </c>
      <c r="C66" s="23"/>
      <c r="D66" s="206"/>
      <c r="E66" s="206"/>
      <c r="F66" s="207"/>
      <c r="G66" s="208"/>
      <c r="H66" s="208"/>
      <c r="I66" s="54" t="str">
        <f t="shared" si="10"/>
        <v/>
      </c>
      <c r="J66" s="54" t="str">
        <f t="shared" si="11"/>
        <v/>
      </c>
      <c r="K66" s="54" t="str">
        <f t="shared" si="12"/>
        <v/>
      </c>
      <c r="L66" s="54" t="str">
        <f t="shared" si="13"/>
        <v/>
      </c>
      <c r="M66" s="209" t="s">
        <v>82</v>
      </c>
      <c r="N66" s="210"/>
      <c r="O66" s="210"/>
      <c r="P66" s="57">
        <f t="shared" si="5"/>
        <v>0</v>
      </c>
      <c r="Q66" s="207"/>
      <c r="R66" s="207"/>
      <c r="S66" s="207"/>
      <c r="T66" s="207"/>
      <c r="U66" s="58">
        <f t="shared" si="15"/>
        <v>0</v>
      </c>
      <c r="V66" s="59">
        <f t="shared" si="16"/>
        <v>0</v>
      </c>
    </row>
    <row r="67" spans="2:22" ht="15" customHeight="1">
      <c r="B67" s="15" t="str">
        <f t="shared" si="17"/>
        <v/>
      </c>
      <c r="C67" s="23"/>
      <c r="D67" s="206"/>
      <c r="E67" s="206"/>
      <c r="F67" s="207"/>
      <c r="G67" s="208"/>
      <c r="H67" s="208"/>
      <c r="I67" s="54" t="str">
        <f t="shared" si="10"/>
        <v/>
      </c>
      <c r="J67" s="54" t="str">
        <f t="shared" si="11"/>
        <v/>
      </c>
      <c r="K67" s="54" t="str">
        <f t="shared" si="12"/>
        <v/>
      </c>
      <c r="L67" s="54" t="str">
        <f t="shared" si="13"/>
        <v/>
      </c>
      <c r="M67" s="209" t="s">
        <v>82</v>
      </c>
      <c r="N67" s="210"/>
      <c r="O67" s="210"/>
      <c r="P67" s="57">
        <f t="shared" si="5"/>
        <v>0</v>
      </c>
      <c r="Q67" s="207"/>
      <c r="R67" s="207"/>
      <c r="S67" s="207"/>
      <c r="T67" s="207"/>
      <c r="U67" s="58">
        <f t="shared" si="15"/>
        <v>0</v>
      </c>
      <c r="V67" s="59">
        <f t="shared" si="16"/>
        <v>0</v>
      </c>
    </row>
    <row r="68" spans="2:22" ht="15" customHeight="1">
      <c r="B68" s="15" t="str">
        <f t="shared" si="17"/>
        <v/>
      </c>
      <c r="C68" s="23"/>
      <c r="D68" s="206"/>
      <c r="E68" s="206"/>
      <c r="F68" s="207"/>
      <c r="G68" s="208"/>
      <c r="H68" s="208"/>
      <c r="I68" s="54" t="str">
        <f t="shared" si="10"/>
        <v/>
      </c>
      <c r="J68" s="54" t="str">
        <f t="shared" si="11"/>
        <v/>
      </c>
      <c r="K68" s="54" t="str">
        <f t="shared" si="12"/>
        <v/>
      </c>
      <c r="L68" s="54" t="str">
        <f t="shared" si="13"/>
        <v/>
      </c>
      <c r="M68" s="209" t="s">
        <v>82</v>
      </c>
      <c r="N68" s="210"/>
      <c r="O68" s="210"/>
      <c r="P68" s="57">
        <f t="shared" si="5"/>
        <v>0</v>
      </c>
      <c r="Q68" s="207"/>
      <c r="R68" s="207"/>
      <c r="S68" s="207"/>
      <c r="T68" s="207"/>
      <c r="U68" s="58">
        <f t="shared" si="15"/>
        <v>0</v>
      </c>
      <c r="V68" s="59">
        <f t="shared" si="16"/>
        <v>0</v>
      </c>
    </row>
    <row r="69" spans="2:22" ht="15" customHeight="1">
      <c r="B69" s="15" t="str">
        <f t="shared" si="17"/>
        <v/>
      </c>
      <c r="C69" s="23"/>
      <c r="D69" s="206"/>
      <c r="E69" s="206"/>
      <c r="F69" s="207"/>
      <c r="G69" s="208"/>
      <c r="H69" s="208"/>
      <c r="I69" s="54" t="str">
        <f t="shared" si="10"/>
        <v/>
      </c>
      <c r="J69" s="54" t="str">
        <f t="shared" si="11"/>
        <v/>
      </c>
      <c r="K69" s="54" t="str">
        <f t="shared" si="12"/>
        <v/>
      </c>
      <c r="L69" s="54" t="str">
        <f t="shared" si="13"/>
        <v/>
      </c>
      <c r="M69" s="209" t="s">
        <v>82</v>
      </c>
      <c r="N69" s="210"/>
      <c r="O69" s="210"/>
      <c r="P69" s="57">
        <f t="shared" si="5"/>
        <v>0</v>
      </c>
      <c r="Q69" s="207"/>
      <c r="R69" s="207"/>
      <c r="S69" s="207"/>
      <c r="T69" s="207"/>
      <c r="U69" s="58">
        <f t="shared" si="15"/>
        <v>0</v>
      </c>
      <c r="V69" s="59">
        <f t="shared" si="16"/>
        <v>0</v>
      </c>
    </row>
    <row r="70" spans="2:22" ht="15" customHeight="1">
      <c r="B70" s="15" t="str">
        <f t="shared" si="17"/>
        <v/>
      </c>
      <c r="C70" s="23"/>
      <c r="D70" s="206"/>
      <c r="E70" s="206"/>
      <c r="F70" s="207"/>
      <c r="G70" s="208"/>
      <c r="H70" s="208"/>
      <c r="I70" s="54" t="str">
        <f t="shared" si="10"/>
        <v/>
      </c>
      <c r="J70" s="54" t="str">
        <f t="shared" si="11"/>
        <v/>
      </c>
      <c r="K70" s="54" t="str">
        <f t="shared" si="12"/>
        <v/>
      </c>
      <c r="L70" s="54" t="str">
        <f t="shared" si="13"/>
        <v/>
      </c>
      <c r="M70" s="209" t="s">
        <v>82</v>
      </c>
      <c r="N70" s="210"/>
      <c r="O70" s="210"/>
      <c r="P70" s="57">
        <f t="shared" si="5"/>
        <v>0</v>
      </c>
      <c r="Q70" s="207"/>
      <c r="R70" s="207"/>
      <c r="S70" s="207"/>
      <c r="T70" s="207"/>
      <c r="U70" s="58">
        <f t="shared" si="15"/>
        <v>0</v>
      </c>
      <c r="V70" s="59">
        <f t="shared" si="16"/>
        <v>0</v>
      </c>
    </row>
    <row r="71" spans="2:22" ht="15" customHeight="1">
      <c r="B71" s="15" t="str">
        <f t="shared" si="17"/>
        <v/>
      </c>
      <c r="C71" s="23"/>
      <c r="D71" s="206"/>
      <c r="E71" s="206"/>
      <c r="F71" s="207"/>
      <c r="G71" s="208"/>
      <c r="H71" s="208"/>
      <c r="I71" s="54" t="str">
        <f t="shared" si="10"/>
        <v/>
      </c>
      <c r="J71" s="54" t="str">
        <f t="shared" si="11"/>
        <v/>
      </c>
      <c r="K71" s="54" t="str">
        <f t="shared" si="12"/>
        <v/>
      </c>
      <c r="L71" s="54" t="str">
        <f t="shared" si="13"/>
        <v/>
      </c>
      <c r="M71" s="209" t="s">
        <v>82</v>
      </c>
      <c r="N71" s="210"/>
      <c r="O71" s="210"/>
      <c r="P71" s="57">
        <f t="shared" si="5"/>
        <v>0</v>
      </c>
      <c r="Q71" s="207"/>
      <c r="R71" s="207"/>
      <c r="S71" s="207"/>
      <c r="T71" s="207"/>
      <c r="U71" s="58">
        <f t="shared" si="15"/>
        <v>0</v>
      </c>
      <c r="V71" s="59">
        <f t="shared" si="16"/>
        <v>0</v>
      </c>
    </row>
    <row r="72" spans="2:22" ht="15" customHeight="1">
      <c r="B72" s="15" t="str">
        <f t="shared" si="17"/>
        <v/>
      </c>
      <c r="C72" s="23"/>
      <c r="D72" s="206"/>
      <c r="E72" s="206"/>
      <c r="F72" s="207"/>
      <c r="G72" s="208"/>
      <c r="H72" s="208"/>
      <c r="I72" s="54" t="str">
        <f t="shared" si="10"/>
        <v/>
      </c>
      <c r="J72" s="54" t="str">
        <f t="shared" si="11"/>
        <v/>
      </c>
      <c r="K72" s="54" t="str">
        <f t="shared" si="12"/>
        <v/>
      </c>
      <c r="L72" s="54" t="str">
        <f t="shared" si="13"/>
        <v/>
      </c>
      <c r="M72" s="209" t="s">
        <v>82</v>
      </c>
      <c r="N72" s="210"/>
      <c r="O72" s="210"/>
      <c r="P72" s="57">
        <f t="shared" si="5"/>
        <v>0</v>
      </c>
      <c r="Q72" s="207"/>
      <c r="R72" s="207"/>
      <c r="S72" s="207"/>
      <c r="T72" s="207"/>
      <c r="U72" s="58">
        <f t="shared" si="15"/>
        <v>0</v>
      </c>
      <c r="V72" s="59">
        <f t="shared" si="16"/>
        <v>0</v>
      </c>
    </row>
    <row r="73" spans="2:22" ht="15" customHeight="1">
      <c r="B73" s="15" t="str">
        <f>IF(C73="","",B72+1)</f>
        <v/>
      </c>
      <c r="C73" s="23"/>
      <c r="D73" s="206"/>
      <c r="E73" s="206"/>
      <c r="F73" s="207"/>
      <c r="G73" s="208"/>
      <c r="H73" s="208"/>
      <c r="I73" s="54" t="str">
        <f t="shared" ref="I73:I77" si="18">IF(G73="","",DATEDIF(G73-1,$I$12,"Y"))</f>
        <v/>
      </c>
      <c r="J73" s="54" t="str">
        <f t="shared" ref="J73:J77" si="19">IF(G73="","",DATEDIF(G73-1,$I$12,"YM"))</f>
        <v/>
      </c>
      <c r="K73" s="54" t="str">
        <f t="shared" ref="K73:K77" si="20">IF(H73="","",DATEDIF(H73-1,$I$12,"Y"))</f>
        <v/>
      </c>
      <c r="L73" s="54" t="str">
        <f t="shared" ref="L73:L77" si="21">IF(H73="","",DATEDIF(H73-1,$I$12,"YM"))</f>
        <v/>
      </c>
      <c r="M73" s="209" t="s">
        <v>82</v>
      </c>
      <c r="N73" s="210"/>
      <c r="O73" s="210"/>
      <c r="P73" s="57">
        <f t="shared" si="5"/>
        <v>0</v>
      </c>
      <c r="Q73" s="207"/>
      <c r="R73" s="207"/>
      <c r="S73" s="207"/>
      <c r="T73" s="207"/>
      <c r="U73" s="58">
        <f t="shared" si="15"/>
        <v>0</v>
      </c>
      <c r="V73" s="59">
        <f t="shared" si="16"/>
        <v>0</v>
      </c>
    </row>
    <row r="74" spans="2:22" ht="15" customHeight="1">
      <c r="B74" s="15" t="str">
        <f t="shared" si="17"/>
        <v/>
      </c>
      <c r="C74" s="23"/>
      <c r="D74" s="206"/>
      <c r="E74" s="206"/>
      <c r="F74" s="207"/>
      <c r="G74" s="208"/>
      <c r="H74" s="208"/>
      <c r="I74" s="54" t="str">
        <f t="shared" si="18"/>
        <v/>
      </c>
      <c r="J74" s="54" t="str">
        <f t="shared" si="19"/>
        <v/>
      </c>
      <c r="K74" s="54" t="str">
        <f t="shared" si="20"/>
        <v/>
      </c>
      <c r="L74" s="54" t="str">
        <f t="shared" si="21"/>
        <v/>
      </c>
      <c r="M74" s="209" t="s">
        <v>82</v>
      </c>
      <c r="N74" s="210"/>
      <c r="O74" s="210"/>
      <c r="P74" s="57">
        <f t="shared" si="5"/>
        <v>0</v>
      </c>
      <c r="Q74" s="207"/>
      <c r="R74" s="207"/>
      <c r="S74" s="207"/>
      <c r="T74" s="207"/>
      <c r="U74" s="58">
        <f t="shared" si="15"/>
        <v>0</v>
      </c>
      <c r="V74" s="59">
        <f t="shared" si="16"/>
        <v>0</v>
      </c>
    </row>
    <row r="75" spans="2:22" ht="15" customHeight="1">
      <c r="B75" s="15" t="str">
        <f t="shared" si="17"/>
        <v/>
      </c>
      <c r="C75" s="23"/>
      <c r="D75" s="206"/>
      <c r="E75" s="206"/>
      <c r="F75" s="207"/>
      <c r="G75" s="208"/>
      <c r="H75" s="208"/>
      <c r="I75" s="54" t="str">
        <f t="shared" si="18"/>
        <v/>
      </c>
      <c r="J75" s="54" t="str">
        <f t="shared" si="19"/>
        <v/>
      </c>
      <c r="K75" s="54" t="str">
        <f t="shared" si="20"/>
        <v/>
      </c>
      <c r="L75" s="54" t="str">
        <f t="shared" si="21"/>
        <v/>
      </c>
      <c r="M75" s="209" t="s">
        <v>82</v>
      </c>
      <c r="N75" s="210"/>
      <c r="O75" s="210"/>
      <c r="P75" s="57">
        <f t="shared" si="5"/>
        <v>0</v>
      </c>
      <c r="Q75" s="207"/>
      <c r="R75" s="207"/>
      <c r="S75" s="207"/>
      <c r="T75" s="207"/>
      <c r="U75" s="58">
        <f t="shared" si="15"/>
        <v>0</v>
      </c>
      <c r="V75" s="59">
        <f t="shared" si="16"/>
        <v>0</v>
      </c>
    </row>
    <row r="76" spans="2:22" ht="15" customHeight="1">
      <c r="B76" s="15" t="str">
        <f t="shared" si="17"/>
        <v/>
      </c>
      <c r="C76" s="23"/>
      <c r="D76" s="206"/>
      <c r="E76" s="206"/>
      <c r="F76" s="207"/>
      <c r="G76" s="208"/>
      <c r="H76" s="208"/>
      <c r="I76" s="54" t="str">
        <f t="shared" si="18"/>
        <v/>
      </c>
      <c r="J76" s="54" t="str">
        <f t="shared" si="19"/>
        <v/>
      </c>
      <c r="K76" s="54" t="str">
        <f t="shared" si="20"/>
        <v/>
      </c>
      <c r="L76" s="54" t="str">
        <f t="shared" si="21"/>
        <v/>
      </c>
      <c r="M76" s="209" t="s">
        <v>82</v>
      </c>
      <c r="N76" s="210"/>
      <c r="O76" s="210"/>
      <c r="P76" s="57">
        <f t="shared" si="5"/>
        <v>0</v>
      </c>
      <c r="Q76" s="207"/>
      <c r="R76" s="207"/>
      <c r="S76" s="207"/>
      <c r="T76" s="207"/>
      <c r="U76" s="58">
        <f t="shared" si="15"/>
        <v>0</v>
      </c>
      <c r="V76" s="59">
        <f t="shared" si="16"/>
        <v>0</v>
      </c>
    </row>
    <row r="77" spans="2:22" ht="15" customHeight="1">
      <c r="B77" s="15" t="str">
        <f t="shared" si="17"/>
        <v/>
      </c>
      <c r="C77" s="23"/>
      <c r="D77" s="206"/>
      <c r="E77" s="206"/>
      <c r="F77" s="207"/>
      <c r="G77" s="208"/>
      <c r="H77" s="208"/>
      <c r="I77" s="54" t="str">
        <f t="shared" si="18"/>
        <v/>
      </c>
      <c r="J77" s="54" t="str">
        <f t="shared" si="19"/>
        <v/>
      </c>
      <c r="K77" s="54" t="str">
        <f t="shared" si="20"/>
        <v/>
      </c>
      <c r="L77" s="54" t="str">
        <f t="shared" si="21"/>
        <v/>
      </c>
      <c r="M77" s="212" t="s">
        <v>82</v>
      </c>
      <c r="N77" s="210"/>
      <c r="O77" s="210"/>
      <c r="P77" s="57">
        <f t="shared" si="5"/>
        <v>0</v>
      </c>
      <c r="Q77" s="207"/>
      <c r="R77" s="207"/>
      <c r="S77" s="207"/>
      <c r="T77" s="207"/>
      <c r="U77" s="58">
        <f t="shared" si="15"/>
        <v>0</v>
      </c>
      <c r="V77" s="59">
        <f t="shared" si="16"/>
        <v>0</v>
      </c>
    </row>
    <row r="78" spans="2:22" ht="15" customHeight="1">
      <c r="B78" s="15" t="str">
        <f t="shared" ref="B78:B141" si="22">IF(C78="","",B77+1)</f>
        <v/>
      </c>
      <c r="C78" s="23"/>
      <c r="D78" s="206"/>
      <c r="E78" s="206"/>
      <c r="F78" s="207"/>
      <c r="G78" s="208"/>
      <c r="H78" s="208"/>
      <c r="I78" s="54" t="str">
        <f t="shared" ref="I78:I141" si="23">IF(G78="","",DATEDIF(G78-1,$I$12,"Y"))</f>
        <v/>
      </c>
      <c r="J78" s="54" t="str">
        <f t="shared" ref="J78:J141" si="24">IF(G78="","",DATEDIF(G78-1,$I$12,"YM"))</f>
        <v/>
      </c>
      <c r="K78" s="54" t="str">
        <f t="shared" ref="K78:K141" si="25">IF(H78="","",DATEDIF(H78-1,$I$12,"Y"))</f>
        <v/>
      </c>
      <c r="L78" s="54" t="str">
        <f t="shared" ref="L78:L141" si="26">IF(H78="","",DATEDIF(H78-1,$I$12,"YM"))</f>
        <v/>
      </c>
      <c r="M78" s="212" t="s">
        <v>82</v>
      </c>
      <c r="N78" s="210"/>
      <c r="O78" s="210"/>
      <c r="P78" s="57">
        <f t="shared" ref="P78:P141" si="27">SUM(M78:O78)</f>
        <v>0</v>
      </c>
      <c r="Q78" s="207"/>
      <c r="R78" s="207"/>
      <c r="S78" s="207"/>
      <c r="T78" s="207"/>
      <c r="U78" s="58">
        <f t="shared" ref="U78:U141" si="28">SUM(Q78:T78)</f>
        <v>0</v>
      </c>
      <c r="V78" s="59">
        <f t="shared" ref="V78:V141" si="29">P78+U78</f>
        <v>0</v>
      </c>
    </row>
    <row r="79" spans="2:22" ht="15" customHeight="1">
      <c r="B79" s="15" t="str">
        <f t="shared" si="22"/>
        <v/>
      </c>
      <c r="C79" s="23"/>
      <c r="D79" s="206"/>
      <c r="E79" s="206"/>
      <c r="F79" s="207"/>
      <c r="G79" s="208"/>
      <c r="H79" s="208"/>
      <c r="I79" s="54" t="str">
        <f t="shared" si="23"/>
        <v/>
      </c>
      <c r="J79" s="54" t="str">
        <f t="shared" si="24"/>
        <v/>
      </c>
      <c r="K79" s="54" t="str">
        <f t="shared" si="25"/>
        <v/>
      </c>
      <c r="L79" s="54" t="str">
        <f t="shared" si="26"/>
        <v/>
      </c>
      <c r="M79" s="212" t="s">
        <v>82</v>
      </c>
      <c r="N79" s="210"/>
      <c r="O79" s="210"/>
      <c r="P79" s="57">
        <f t="shared" si="27"/>
        <v>0</v>
      </c>
      <c r="Q79" s="207"/>
      <c r="R79" s="207"/>
      <c r="S79" s="207"/>
      <c r="T79" s="207"/>
      <c r="U79" s="58">
        <f t="shared" si="28"/>
        <v>0</v>
      </c>
      <c r="V79" s="59">
        <f t="shared" si="29"/>
        <v>0</v>
      </c>
    </row>
    <row r="80" spans="2:22" ht="15" customHeight="1">
      <c r="B80" s="15" t="str">
        <f t="shared" si="22"/>
        <v/>
      </c>
      <c r="C80" s="23"/>
      <c r="D80" s="206"/>
      <c r="E80" s="206"/>
      <c r="F80" s="207"/>
      <c r="G80" s="208"/>
      <c r="H80" s="208"/>
      <c r="I80" s="54" t="str">
        <f t="shared" si="23"/>
        <v/>
      </c>
      <c r="J80" s="54" t="str">
        <f t="shared" si="24"/>
        <v/>
      </c>
      <c r="K80" s="54" t="str">
        <f t="shared" si="25"/>
        <v/>
      </c>
      <c r="L80" s="54" t="str">
        <f t="shared" si="26"/>
        <v/>
      </c>
      <c r="M80" s="212" t="s">
        <v>82</v>
      </c>
      <c r="N80" s="210"/>
      <c r="O80" s="210"/>
      <c r="P80" s="57">
        <f t="shared" si="27"/>
        <v>0</v>
      </c>
      <c r="Q80" s="207"/>
      <c r="R80" s="207"/>
      <c r="S80" s="207"/>
      <c r="T80" s="207"/>
      <c r="U80" s="58">
        <f t="shared" si="28"/>
        <v>0</v>
      </c>
      <c r="V80" s="59">
        <f t="shared" si="29"/>
        <v>0</v>
      </c>
    </row>
    <row r="81" spans="2:22" ht="15" customHeight="1">
      <c r="B81" s="15" t="str">
        <f t="shared" si="22"/>
        <v/>
      </c>
      <c r="C81" s="23"/>
      <c r="D81" s="206"/>
      <c r="E81" s="206"/>
      <c r="F81" s="207"/>
      <c r="G81" s="208"/>
      <c r="H81" s="208"/>
      <c r="I81" s="54" t="str">
        <f t="shared" si="23"/>
        <v/>
      </c>
      <c r="J81" s="54" t="str">
        <f t="shared" si="24"/>
        <v/>
      </c>
      <c r="K81" s="54" t="str">
        <f t="shared" si="25"/>
        <v/>
      </c>
      <c r="L81" s="54" t="str">
        <f t="shared" si="26"/>
        <v/>
      </c>
      <c r="M81" s="212" t="s">
        <v>82</v>
      </c>
      <c r="N81" s="210"/>
      <c r="O81" s="210"/>
      <c r="P81" s="57">
        <f t="shared" si="27"/>
        <v>0</v>
      </c>
      <c r="Q81" s="207"/>
      <c r="R81" s="207"/>
      <c r="S81" s="207"/>
      <c r="T81" s="207"/>
      <c r="U81" s="58">
        <f t="shared" si="28"/>
        <v>0</v>
      </c>
      <c r="V81" s="59">
        <f t="shared" si="29"/>
        <v>0</v>
      </c>
    </row>
    <row r="82" spans="2:22" ht="15" customHeight="1">
      <c r="B82" s="15" t="str">
        <f t="shared" si="22"/>
        <v/>
      </c>
      <c r="C82" s="23"/>
      <c r="D82" s="206"/>
      <c r="E82" s="206"/>
      <c r="F82" s="207"/>
      <c r="G82" s="208"/>
      <c r="H82" s="208"/>
      <c r="I82" s="54" t="str">
        <f t="shared" si="23"/>
        <v/>
      </c>
      <c r="J82" s="54" t="str">
        <f t="shared" si="24"/>
        <v/>
      </c>
      <c r="K82" s="54" t="str">
        <f t="shared" si="25"/>
        <v/>
      </c>
      <c r="L82" s="54" t="str">
        <f t="shared" si="26"/>
        <v/>
      </c>
      <c r="M82" s="212" t="s">
        <v>82</v>
      </c>
      <c r="N82" s="210"/>
      <c r="O82" s="210"/>
      <c r="P82" s="57">
        <f t="shared" si="27"/>
        <v>0</v>
      </c>
      <c r="Q82" s="207"/>
      <c r="R82" s="207"/>
      <c r="S82" s="207"/>
      <c r="T82" s="207"/>
      <c r="U82" s="58">
        <f t="shared" si="28"/>
        <v>0</v>
      </c>
      <c r="V82" s="59">
        <f t="shared" si="29"/>
        <v>0</v>
      </c>
    </row>
    <row r="83" spans="2:22" ht="15" customHeight="1">
      <c r="B83" s="15" t="str">
        <f t="shared" si="22"/>
        <v/>
      </c>
      <c r="C83" s="23"/>
      <c r="D83" s="206"/>
      <c r="E83" s="206"/>
      <c r="F83" s="207"/>
      <c r="G83" s="208"/>
      <c r="H83" s="208"/>
      <c r="I83" s="54" t="str">
        <f t="shared" si="23"/>
        <v/>
      </c>
      <c r="J83" s="54" t="str">
        <f t="shared" si="24"/>
        <v/>
      </c>
      <c r="K83" s="54" t="str">
        <f t="shared" si="25"/>
        <v/>
      </c>
      <c r="L83" s="54" t="str">
        <f t="shared" si="26"/>
        <v/>
      </c>
      <c r="M83" s="212" t="s">
        <v>82</v>
      </c>
      <c r="N83" s="210"/>
      <c r="O83" s="210"/>
      <c r="P83" s="57">
        <f t="shared" si="27"/>
        <v>0</v>
      </c>
      <c r="Q83" s="207"/>
      <c r="R83" s="207"/>
      <c r="S83" s="207"/>
      <c r="T83" s="207"/>
      <c r="U83" s="58">
        <f t="shared" si="28"/>
        <v>0</v>
      </c>
      <c r="V83" s="59">
        <f t="shared" si="29"/>
        <v>0</v>
      </c>
    </row>
    <row r="84" spans="2:22" ht="15" customHeight="1">
      <c r="B84" s="15" t="str">
        <f t="shared" si="22"/>
        <v/>
      </c>
      <c r="C84" s="23"/>
      <c r="D84" s="206"/>
      <c r="E84" s="206"/>
      <c r="F84" s="207"/>
      <c r="G84" s="208"/>
      <c r="H84" s="208"/>
      <c r="I84" s="54" t="str">
        <f t="shared" si="23"/>
        <v/>
      </c>
      <c r="J84" s="54" t="str">
        <f t="shared" si="24"/>
        <v/>
      </c>
      <c r="K84" s="54" t="str">
        <f t="shared" si="25"/>
        <v/>
      </c>
      <c r="L84" s="54" t="str">
        <f t="shared" si="26"/>
        <v/>
      </c>
      <c r="M84" s="212" t="s">
        <v>82</v>
      </c>
      <c r="N84" s="210"/>
      <c r="O84" s="210"/>
      <c r="P84" s="57">
        <f t="shared" si="27"/>
        <v>0</v>
      </c>
      <c r="Q84" s="207"/>
      <c r="R84" s="207"/>
      <c r="S84" s="207"/>
      <c r="T84" s="207"/>
      <c r="U84" s="58">
        <f t="shared" si="28"/>
        <v>0</v>
      </c>
      <c r="V84" s="59">
        <f t="shared" si="29"/>
        <v>0</v>
      </c>
    </row>
    <row r="85" spans="2:22" ht="15" customHeight="1">
      <c r="B85" s="15" t="str">
        <f t="shared" si="22"/>
        <v/>
      </c>
      <c r="C85" s="23"/>
      <c r="D85" s="206"/>
      <c r="E85" s="206"/>
      <c r="F85" s="207"/>
      <c r="G85" s="208"/>
      <c r="H85" s="208"/>
      <c r="I85" s="54" t="str">
        <f t="shared" si="23"/>
        <v/>
      </c>
      <c r="J85" s="54" t="str">
        <f t="shared" si="24"/>
        <v/>
      </c>
      <c r="K85" s="54" t="str">
        <f t="shared" si="25"/>
        <v/>
      </c>
      <c r="L85" s="54" t="str">
        <f t="shared" si="26"/>
        <v/>
      </c>
      <c r="M85" s="212" t="s">
        <v>82</v>
      </c>
      <c r="N85" s="210"/>
      <c r="O85" s="210"/>
      <c r="P85" s="57">
        <f t="shared" si="27"/>
        <v>0</v>
      </c>
      <c r="Q85" s="207"/>
      <c r="R85" s="207"/>
      <c r="S85" s="207"/>
      <c r="T85" s="207"/>
      <c r="U85" s="58">
        <f t="shared" si="28"/>
        <v>0</v>
      </c>
      <c r="V85" s="59">
        <f t="shared" si="29"/>
        <v>0</v>
      </c>
    </row>
    <row r="86" spans="2:22" ht="15" customHeight="1">
      <c r="B86" s="15" t="str">
        <f t="shared" si="22"/>
        <v/>
      </c>
      <c r="C86" s="23"/>
      <c r="D86" s="206"/>
      <c r="E86" s="206"/>
      <c r="F86" s="207"/>
      <c r="G86" s="208"/>
      <c r="H86" s="208"/>
      <c r="I86" s="54" t="str">
        <f t="shared" si="23"/>
        <v/>
      </c>
      <c r="J86" s="54" t="str">
        <f t="shared" si="24"/>
        <v/>
      </c>
      <c r="K86" s="54" t="str">
        <f t="shared" si="25"/>
        <v/>
      </c>
      <c r="L86" s="54" t="str">
        <f t="shared" si="26"/>
        <v/>
      </c>
      <c r="M86" s="212" t="s">
        <v>82</v>
      </c>
      <c r="N86" s="210"/>
      <c r="O86" s="210"/>
      <c r="P86" s="57">
        <f t="shared" si="27"/>
        <v>0</v>
      </c>
      <c r="Q86" s="207"/>
      <c r="R86" s="207"/>
      <c r="S86" s="207"/>
      <c r="T86" s="207"/>
      <c r="U86" s="58">
        <f t="shared" si="28"/>
        <v>0</v>
      </c>
      <c r="V86" s="59">
        <f t="shared" si="29"/>
        <v>0</v>
      </c>
    </row>
    <row r="87" spans="2:22" ht="15" customHeight="1">
      <c r="B87" s="15" t="str">
        <f t="shared" si="22"/>
        <v/>
      </c>
      <c r="C87" s="23"/>
      <c r="D87" s="206"/>
      <c r="E87" s="206"/>
      <c r="F87" s="207"/>
      <c r="G87" s="208"/>
      <c r="H87" s="208"/>
      <c r="I87" s="54" t="str">
        <f t="shared" si="23"/>
        <v/>
      </c>
      <c r="J87" s="54" t="str">
        <f t="shared" si="24"/>
        <v/>
      </c>
      <c r="K87" s="54" t="str">
        <f t="shared" si="25"/>
        <v/>
      </c>
      <c r="L87" s="54" t="str">
        <f t="shared" si="26"/>
        <v/>
      </c>
      <c r="M87" s="212" t="s">
        <v>82</v>
      </c>
      <c r="N87" s="210"/>
      <c r="O87" s="210"/>
      <c r="P87" s="57">
        <f t="shared" si="27"/>
        <v>0</v>
      </c>
      <c r="Q87" s="207"/>
      <c r="R87" s="207"/>
      <c r="S87" s="207"/>
      <c r="T87" s="207"/>
      <c r="U87" s="58">
        <f t="shared" si="28"/>
        <v>0</v>
      </c>
      <c r="V87" s="59">
        <f t="shared" si="29"/>
        <v>0</v>
      </c>
    </row>
    <row r="88" spans="2:22" ht="15" customHeight="1">
      <c r="B88" s="15" t="str">
        <f t="shared" si="22"/>
        <v/>
      </c>
      <c r="C88" s="23"/>
      <c r="D88" s="206"/>
      <c r="E88" s="206"/>
      <c r="F88" s="207"/>
      <c r="G88" s="208"/>
      <c r="H88" s="208"/>
      <c r="I88" s="54" t="str">
        <f t="shared" si="23"/>
        <v/>
      </c>
      <c r="J88" s="54" t="str">
        <f t="shared" si="24"/>
        <v/>
      </c>
      <c r="K88" s="54" t="str">
        <f t="shared" si="25"/>
        <v/>
      </c>
      <c r="L88" s="54" t="str">
        <f t="shared" si="26"/>
        <v/>
      </c>
      <c r="M88" s="212" t="s">
        <v>82</v>
      </c>
      <c r="N88" s="210"/>
      <c r="O88" s="210"/>
      <c r="P88" s="57">
        <f t="shared" si="27"/>
        <v>0</v>
      </c>
      <c r="Q88" s="207"/>
      <c r="R88" s="207"/>
      <c r="S88" s="207"/>
      <c r="T88" s="207"/>
      <c r="U88" s="58">
        <f t="shared" si="28"/>
        <v>0</v>
      </c>
      <c r="V88" s="59">
        <f t="shared" si="29"/>
        <v>0</v>
      </c>
    </row>
    <row r="89" spans="2:22" ht="15" customHeight="1">
      <c r="B89" s="15" t="str">
        <f t="shared" si="22"/>
        <v/>
      </c>
      <c r="C89" s="23"/>
      <c r="D89" s="206"/>
      <c r="E89" s="206"/>
      <c r="F89" s="207"/>
      <c r="G89" s="208"/>
      <c r="H89" s="208"/>
      <c r="I89" s="54" t="str">
        <f t="shared" si="23"/>
        <v/>
      </c>
      <c r="J89" s="54" t="str">
        <f t="shared" si="24"/>
        <v/>
      </c>
      <c r="K89" s="54" t="str">
        <f t="shared" si="25"/>
        <v/>
      </c>
      <c r="L89" s="54" t="str">
        <f t="shared" si="26"/>
        <v/>
      </c>
      <c r="M89" s="212" t="s">
        <v>82</v>
      </c>
      <c r="N89" s="210"/>
      <c r="O89" s="210"/>
      <c r="P89" s="57">
        <f t="shared" si="27"/>
        <v>0</v>
      </c>
      <c r="Q89" s="207"/>
      <c r="R89" s="207"/>
      <c r="S89" s="207"/>
      <c r="T89" s="207"/>
      <c r="U89" s="58">
        <f t="shared" si="28"/>
        <v>0</v>
      </c>
      <c r="V89" s="59">
        <f t="shared" si="29"/>
        <v>0</v>
      </c>
    </row>
    <row r="90" spans="2:22" ht="15" customHeight="1">
      <c r="B90" s="15" t="str">
        <f t="shared" si="22"/>
        <v/>
      </c>
      <c r="C90" s="23"/>
      <c r="D90" s="206"/>
      <c r="E90" s="206"/>
      <c r="F90" s="207"/>
      <c r="G90" s="208"/>
      <c r="H90" s="208"/>
      <c r="I90" s="54" t="str">
        <f t="shared" si="23"/>
        <v/>
      </c>
      <c r="J90" s="54" t="str">
        <f t="shared" si="24"/>
        <v/>
      </c>
      <c r="K90" s="54" t="str">
        <f t="shared" si="25"/>
        <v/>
      </c>
      <c r="L90" s="54" t="str">
        <f t="shared" si="26"/>
        <v/>
      </c>
      <c r="M90" s="212" t="s">
        <v>82</v>
      </c>
      <c r="N90" s="210"/>
      <c r="O90" s="210"/>
      <c r="P90" s="57">
        <f t="shared" si="27"/>
        <v>0</v>
      </c>
      <c r="Q90" s="207"/>
      <c r="R90" s="207"/>
      <c r="S90" s="207"/>
      <c r="T90" s="207"/>
      <c r="U90" s="58">
        <f t="shared" si="28"/>
        <v>0</v>
      </c>
      <c r="V90" s="59">
        <f t="shared" si="29"/>
        <v>0</v>
      </c>
    </row>
    <row r="91" spans="2:22" ht="15" customHeight="1">
      <c r="B91" s="15" t="str">
        <f t="shared" si="22"/>
        <v/>
      </c>
      <c r="C91" s="23"/>
      <c r="D91" s="206"/>
      <c r="E91" s="206"/>
      <c r="F91" s="207"/>
      <c r="G91" s="208"/>
      <c r="H91" s="208"/>
      <c r="I91" s="54" t="str">
        <f t="shared" si="23"/>
        <v/>
      </c>
      <c r="J91" s="54" t="str">
        <f t="shared" si="24"/>
        <v/>
      </c>
      <c r="K91" s="54" t="str">
        <f t="shared" si="25"/>
        <v/>
      </c>
      <c r="L91" s="54" t="str">
        <f t="shared" si="26"/>
        <v/>
      </c>
      <c r="M91" s="212" t="s">
        <v>82</v>
      </c>
      <c r="N91" s="210"/>
      <c r="O91" s="210"/>
      <c r="P91" s="57">
        <f t="shared" si="27"/>
        <v>0</v>
      </c>
      <c r="Q91" s="207"/>
      <c r="R91" s="207"/>
      <c r="S91" s="207"/>
      <c r="T91" s="207"/>
      <c r="U91" s="58">
        <f t="shared" si="28"/>
        <v>0</v>
      </c>
      <c r="V91" s="59">
        <f t="shared" si="29"/>
        <v>0</v>
      </c>
    </row>
    <row r="92" spans="2:22" ht="15" customHeight="1">
      <c r="B92" s="15" t="str">
        <f t="shared" si="22"/>
        <v/>
      </c>
      <c r="C92" s="23"/>
      <c r="D92" s="206"/>
      <c r="E92" s="206"/>
      <c r="F92" s="207"/>
      <c r="G92" s="208"/>
      <c r="H92" s="208"/>
      <c r="I92" s="54" t="str">
        <f t="shared" si="23"/>
        <v/>
      </c>
      <c r="J92" s="54" t="str">
        <f t="shared" si="24"/>
        <v/>
      </c>
      <c r="K92" s="54" t="str">
        <f t="shared" si="25"/>
        <v/>
      </c>
      <c r="L92" s="54" t="str">
        <f t="shared" si="26"/>
        <v/>
      </c>
      <c r="M92" s="212" t="s">
        <v>82</v>
      </c>
      <c r="N92" s="210"/>
      <c r="O92" s="210"/>
      <c r="P92" s="57">
        <f t="shared" si="27"/>
        <v>0</v>
      </c>
      <c r="Q92" s="207"/>
      <c r="R92" s="207"/>
      <c r="S92" s="207"/>
      <c r="T92" s="207"/>
      <c r="U92" s="58">
        <f t="shared" si="28"/>
        <v>0</v>
      </c>
      <c r="V92" s="59">
        <f t="shared" si="29"/>
        <v>0</v>
      </c>
    </row>
    <row r="93" spans="2:22" ht="15" customHeight="1">
      <c r="B93" s="15" t="str">
        <f t="shared" si="22"/>
        <v/>
      </c>
      <c r="C93" s="23"/>
      <c r="D93" s="206"/>
      <c r="E93" s="206"/>
      <c r="F93" s="207"/>
      <c r="G93" s="208"/>
      <c r="H93" s="208"/>
      <c r="I93" s="54" t="str">
        <f t="shared" si="23"/>
        <v/>
      </c>
      <c r="J93" s="54" t="str">
        <f t="shared" si="24"/>
        <v/>
      </c>
      <c r="K93" s="54" t="str">
        <f t="shared" si="25"/>
        <v/>
      </c>
      <c r="L93" s="54" t="str">
        <f t="shared" si="26"/>
        <v/>
      </c>
      <c r="M93" s="212" t="s">
        <v>82</v>
      </c>
      <c r="N93" s="210"/>
      <c r="O93" s="210"/>
      <c r="P93" s="57">
        <f t="shared" si="27"/>
        <v>0</v>
      </c>
      <c r="Q93" s="207"/>
      <c r="R93" s="207"/>
      <c r="S93" s="207"/>
      <c r="T93" s="207"/>
      <c r="U93" s="58">
        <f t="shared" si="28"/>
        <v>0</v>
      </c>
      <c r="V93" s="59">
        <f t="shared" si="29"/>
        <v>0</v>
      </c>
    </row>
    <row r="94" spans="2:22" ht="15" customHeight="1">
      <c r="B94" s="15" t="str">
        <f t="shared" si="22"/>
        <v/>
      </c>
      <c r="C94" s="23"/>
      <c r="D94" s="206"/>
      <c r="E94" s="206"/>
      <c r="F94" s="207"/>
      <c r="G94" s="208"/>
      <c r="H94" s="208"/>
      <c r="I94" s="54" t="str">
        <f t="shared" si="23"/>
        <v/>
      </c>
      <c r="J94" s="54" t="str">
        <f t="shared" si="24"/>
        <v/>
      </c>
      <c r="K94" s="54" t="str">
        <f t="shared" si="25"/>
        <v/>
      </c>
      <c r="L94" s="54" t="str">
        <f t="shared" si="26"/>
        <v/>
      </c>
      <c r="M94" s="212" t="s">
        <v>82</v>
      </c>
      <c r="N94" s="210"/>
      <c r="O94" s="210"/>
      <c r="P94" s="57">
        <f t="shared" si="27"/>
        <v>0</v>
      </c>
      <c r="Q94" s="207"/>
      <c r="R94" s="207"/>
      <c r="S94" s="207"/>
      <c r="T94" s="207"/>
      <c r="U94" s="58">
        <f t="shared" si="28"/>
        <v>0</v>
      </c>
      <c r="V94" s="59">
        <f t="shared" si="29"/>
        <v>0</v>
      </c>
    </row>
    <row r="95" spans="2:22" ht="15" customHeight="1">
      <c r="B95" s="15" t="str">
        <f t="shared" si="22"/>
        <v/>
      </c>
      <c r="C95" s="23"/>
      <c r="D95" s="206"/>
      <c r="E95" s="206"/>
      <c r="F95" s="207"/>
      <c r="G95" s="208"/>
      <c r="H95" s="208"/>
      <c r="I95" s="54" t="str">
        <f t="shared" si="23"/>
        <v/>
      </c>
      <c r="J95" s="54" t="str">
        <f t="shared" si="24"/>
        <v/>
      </c>
      <c r="K95" s="54" t="str">
        <f t="shared" si="25"/>
        <v/>
      </c>
      <c r="L95" s="54" t="str">
        <f t="shared" si="26"/>
        <v/>
      </c>
      <c r="M95" s="212" t="s">
        <v>82</v>
      </c>
      <c r="N95" s="210"/>
      <c r="O95" s="210"/>
      <c r="P95" s="57">
        <f t="shared" si="27"/>
        <v>0</v>
      </c>
      <c r="Q95" s="207"/>
      <c r="R95" s="207"/>
      <c r="S95" s="207"/>
      <c r="T95" s="207"/>
      <c r="U95" s="58">
        <f t="shared" si="28"/>
        <v>0</v>
      </c>
      <c r="V95" s="59">
        <f t="shared" si="29"/>
        <v>0</v>
      </c>
    </row>
    <row r="96" spans="2:22" ht="15" customHeight="1">
      <c r="B96" s="15" t="str">
        <f t="shared" si="22"/>
        <v/>
      </c>
      <c r="C96" s="23"/>
      <c r="D96" s="206"/>
      <c r="E96" s="206"/>
      <c r="F96" s="207"/>
      <c r="G96" s="208"/>
      <c r="H96" s="208"/>
      <c r="I96" s="54" t="str">
        <f t="shared" si="23"/>
        <v/>
      </c>
      <c r="J96" s="54" t="str">
        <f t="shared" si="24"/>
        <v/>
      </c>
      <c r="K96" s="54" t="str">
        <f t="shared" si="25"/>
        <v/>
      </c>
      <c r="L96" s="54" t="str">
        <f t="shared" si="26"/>
        <v/>
      </c>
      <c r="M96" s="212" t="s">
        <v>82</v>
      </c>
      <c r="N96" s="210"/>
      <c r="O96" s="210"/>
      <c r="P96" s="57">
        <f t="shared" si="27"/>
        <v>0</v>
      </c>
      <c r="Q96" s="207"/>
      <c r="R96" s="207"/>
      <c r="S96" s="207"/>
      <c r="T96" s="207"/>
      <c r="U96" s="58">
        <f t="shared" si="28"/>
        <v>0</v>
      </c>
      <c r="V96" s="59">
        <f t="shared" si="29"/>
        <v>0</v>
      </c>
    </row>
    <row r="97" spans="2:22" ht="15" customHeight="1">
      <c r="B97" s="15" t="str">
        <f t="shared" si="22"/>
        <v/>
      </c>
      <c r="C97" s="23"/>
      <c r="D97" s="206"/>
      <c r="E97" s="206"/>
      <c r="F97" s="207"/>
      <c r="G97" s="208"/>
      <c r="H97" s="208"/>
      <c r="I97" s="54" t="str">
        <f t="shared" si="23"/>
        <v/>
      </c>
      <c r="J97" s="54" t="str">
        <f t="shared" si="24"/>
        <v/>
      </c>
      <c r="K97" s="54" t="str">
        <f t="shared" si="25"/>
        <v/>
      </c>
      <c r="L97" s="54" t="str">
        <f t="shared" si="26"/>
        <v/>
      </c>
      <c r="M97" s="212" t="s">
        <v>82</v>
      </c>
      <c r="N97" s="210"/>
      <c r="O97" s="210"/>
      <c r="P97" s="57">
        <f t="shared" si="27"/>
        <v>0</v>
      </c>
      <c r="Q97" s="207"/>
      <c r="R97" s="207"/>
      <c r="S97" s="207"/>
      <c r="T97" s="207"/>
      <c r="U97" s="58">
        <f t="shared" si="28"/>
        <v>0</v>
      </c>
      <c r="V97" s="59">
        <f t="shared" si="29"/>
        <v>0</v>
      </c>
    </row>
    <row r="98" spans="2:22" ht="15" customHeight="1">
      <c r="B98" s="15" t="str">
        <f t="shared" si="22"/>
        <v/>
      </c>
      <c r="C98" s="23"/>
      <c r="D98" s="206"/>
      <c r="E98" s="206"/>
      <c r="F98" s="207"/>
      <c r="G98" s="208"/>
      <c r="H98" s="208"/>
      <c r="I98" s="54" t="str">
        <f t="shared" si="23"/>
        <v/>
      </c>
      <c r="J98" s="54" t="str">
        <f t="shared" si="24"/>
        <v/>
      </c>
      <c r="K98" s="54" t="str">
        <f t="shared" si="25"/>
        <v/>
      </c>
      <c r="L98" s="54" t="str">
        <f t="shared" si="26"/>
        <v/>
      </c>
      <c r="M98" s="212" t="s">
        <v>82</v>
      </c>
      <c r="N98" s="210"/>
      <c r="O98" s="210"/>
      <c r="P98" s="57">
        <f t="shared" si="27"/>
        <v>0</v>
      </c>
      <c r="Q98" s="207"/>
      <c r="R98" s="207"/>
      <c r="S98" s="207"/>
      <c r="T98" s="207"/>
      <c r="U98" s="58">
        <f t="shared" si="28"/>
        <v>0</v>
      </c>
      <c r="V98" s="59">
        <f t="shared" si="29"/>
        <v>0</v>
      </c>
    </row>
    <row r="99" spans="2:22" ht="15" customHeight="1">
      <c r="B99" s="15" t="str">
        <f t="shared" si="22"/>
        <v/>
      </c>
      <c r="C99" s="23"/>
      <c r="D99" s="206"/>
      <c r="E99" s="206"/>
      <c r="F99" s="207"/>
      <c r="G99" s="208"/>
      <c r="H99" s="208"/>
      <c r="I99" s="54" t="str">
        <f t="shared" si="23"/>
        <v/>
      </c>
      <c r="J99" s="54" t="str">
        <f t="shared" si="24"/>
        <v/>
      </c>
      <c r="K99" s="54" t="str">
        <f t="shared" si="25"/>
        <v/>
      </c>
      <c r="L99" s="54" t="str">
        <f t="shared" si="26"/>
        <v/>
      </c>
      <c r="M99" s="212" t="s">
        <v>82</v>
      </c>
      <c r="N99" s="210"/>
      <c r="O99" s="210"/>
      <c r="P99" s="57">
        <f t="shared" si="27"/>
        <v>0</v>
      </c>
      <c r="Q99" s="207"/>
      <c r="R99" s="207"/>
      <c r="S99" s="207"/>
      <c r="T99" s="207"/>
      <c r="U99" s="58">
        <f t="shared" si="28"/>
        <v>0</v>
      </c>
      <c r="V99" s="59">
        <f t="shared" si="29"/>
        <v>0</v>
      </c>
    </row>
    <row r="100" spans="2:22" ht="15" customHeight="1">
      <c r="B100" s="15" t="str">
        <f t="shared" si="22"/>
        <v/>
      </c>
      <c r="C100" s="23"/>
      <c r="D100" s="206"/>
      <c r="E100" s="206"/>
      <c r="F100" s="207"/>
      <c r="G100" s="208"/>
      <c r="H100" s="208"/>
      <c r="I100" s="54" t="str">
        <f t="shared" si="23"/>
        <v/>
      </c>
      <c r="J100" s="54" t="str">
        <f t="shared" si="24"/>
        <v/>
      </c>
      <c r="K100" s="54" t="str">
        <f t="shared" si="25"/>
        <v/>
      </c>
      <c r="L100" s="54" t="str">
        <f t="shared" si="26"/>
        <v/>
      </c>
      <c r="M100" s="212" t="s">
        <v>82</v>
      </c>
      <c r="N100" s="210"/>
      <c r="O100" s="210"/>
      <c r="P100" s="57">
        <f t="shared" si="27"/>
        <v>0</v>
      </c>
      <c r="Q100" s="207"/>
      <c r="R100" s="207"/>
      <c r="S100" s="207"/>
      <c r="T100" s="207"/>
      <c r="U100" s="58">
        <f t="shared" si="28"/>
        <v>0</v>
      </c>
      <c r="V100" s="59">
        <f t="shared" si="29"/>
        <v>0</v>
      </c>
    </row>
    <row r="101" spans="2:22" ht="15" customHeight="1">
      <c r="B101" s="15" t="str">
        <f t="shared" si="22"/>
        <v/>
      </c>
      <c r="C101" s="23"/>
      <c r="D101" s="206"/>
      <c r="E101" s="206"/>
      <c r="F101" s="207"/>
      <c r="G101" s="208"/>
      <c r="H101" s="208"/>
      <c r="I101" s="54" t="str">
        <f t="shared" si="23"/>
        <v/>
      </c>
      <c r="J101" s="54" t="str">
        <f t="shared" si="24"/>
        <v/>
      </c>
      <c r="K101" s="54" t="str">
        <f t="shared" si="25"/>
        <v/>
      </c>
      <c r="L101" s="54" t="str">
        <f t="shared" si="26"/>
        <v/>
      </c>
      <c r="M101" s="212" t="s">
        <v>82</v>
      </c>
      <c r="N101" s="210"/>
      <c r="O101" s="210"/>
      <c r="P101" s="57">
        <f t="shared" si="27"/>
        <v>0</v>
      </c>
      <c r="Q101" s="207"/>
      <c r="R101" s="207"/>
      <c r="S101" s="207"/>
      <c r="T101" s="207"/>
      <c r="U101" s="58">
        <f t="shared" si="28"/>
        <v>0</v>
      </c>
      <c r="V101" s="59">
        <f t="shared" si="29"/>
        <v>0</v>
      </c>
    </row>
    <row r="102" spans="2:22" ht="15" customHeight="1">
      <c r="B102" s="15" t="str">
        <f t="shared" si="22"/>
        <v/>
      </c>
      <c r="C102" s="23"/>
      <c r="D102" s="206"/>
      <c r="E102" s="206"/>
      <c r="F102" s="207"/>
      <c r="G102" s="208"/>
      <c r="H102" s="208"/>
      <c r="I102" s="54" t="str">
        <f t="shared" si="23"/>
        <v/>
      </c>
      <c r="J102" s="54" t="str">
        <f t="shared" si="24"/>
        <v/>
      </c>
      <c r="K102" s="54" t="str">
        <f t="shared" si="25"/>
        <v/>
      </c>
      <c r="L102" s="54" t="str">
        <f t="shared" si="26"/>
        <v/>
      </c>
      <c r="M102" s="212" t="s">
        <v>82</v>
      </c>
      <c r="N102" s="210"/>
      <c r="O102" s="210"/>
      <c r="P102" s="57">
        <f t="shared" si="27"/>
        <v>0</v>
      </c>
      <c r="Q102" s="207"/>
      <c r="R102" s="207"/>
      <c r="S102" s="207"/>
      <c r="T102" s="207"/>
      <c r="U102" s="58">
        <f t="shared" si="28"/>
        <v>0</v>
      </c>
      <c r="V102" s="59">
        <f t="shared" si="29"/>
        <v>0</v>
      </c>
    </row>
    <row r="103" spans="2:22" ht="15" customHeight="1">
      <c r="B103" s="15" t="str">
        <f t="shared" si="22"/>
        <v/>
      </c>
      <c r="C103" s="23"/>
      <c r="D103" s="206"/>
      <c r="E103" s="206"/>
      <c r="F103" s="207"/>
      <c r="G103" s="208"/>
      <c r="H103" s="208"/>
      <c r="I103" s="54" t="str">
        <f t="shared" si="23"/>
        <v/>
      </c>
      <c r="J103" s="54" t="str">
        <f t="shared" si="24"/>
        <v/>
      </c>
      <c r="K103" s="54" t="str">
        <f t="shared" si="25"/>
        <v/>
      </c>
      <c r="L103" s="54" t="str">
        <f t="shared" si="26"/>
        <v/>
      </c>
      <c r="M103" s="212" t="s">
        <v>82</v>
      </c>
      <c r="N103" s="210"/>
      <c r="O103" s="210"/>
      <c r="P103" s="57">
        <f t="shared" si="27"/>
        <v>0</v>
      </c>
      <c r="Q103" s="207"/>
      <c r="R103" s="207"/>
      <c r="S103" s="207"/>
      <c r="T103" s="207"/>
      <c r="U103" s="58">
        <f t="shared" si="28"/>
        <v>0</v>
      </c>
      <c r="V103" s="59">
        <f t="shared" si="29"/>
        <v>0</v>
      </c>
    </row>
    <row r="104" spans="2:22" ht="15" customHeight="1">
      <c r="B104" s="15" t="str">
        <f t="shared" si="22"/>
        <v/>
      </c>
      <c r="C104" s="23"/>
      <c r="D104" s="206"/>
      <c r="E104" s="206"/>
      <c r="F104" s="207"/>
      <c r="G104" s="208"/>
      <c r="H104" s="208"/>
      <c r="I104" s="54" t="str">
        <f t="shared" si="23"/>
        <v/>
      </c>
      <c r="J104" s="54" t="str">
        <f t="shared" si="24"/>
        <v/>
      </c>
      <c r="K104" s="54" t="str">
        <f t="shared" si="25"/>
        <v/>
      </c>
      <c r="L104" s="54" t="str">
        <f t="shared" si="26"/>
        <v/>
      </c>
      <c r="M104" s="212" t="s">
        <v>82</v>
      </c>
      <c r="N104" s="210"/>
      <c r="O104" s="210"/>
      <c r="P104" s="57">
        <f t="shared" si="27"/>
        <v>0</v>
      </c>
      <c r="Q104" s="207"/>
      <c r="R104" s="207"/>
      <c r="S104" s="207"/>
      <c r="T104" s="207"/>
      <c r="U104" s="58">
        <f t="shared" si="28"/>
        <v>0</v>
      </c>
      <c r="V104" s="59">
        <f t="shared" si="29"/>
        <v>0</v>
      </c>
    </row>
    <row r="105" spans="2:22" ht="15" customHeight="1">
      <c r="B105" s="15" t="str">
        <f t="shared" si="22"/>
        <v/>
      </c>
      <c r="C105" s="23"/>
      <c r="D105" s="206"/>
      <c r="E105" s="206"/>
      <c r="F105" s="207"/>
      <c r="G105" s="208"/>
      <c r="H105" s="208"/>
      <c r="I105" s="54" t="str">
        <f t="shared" si="23"/>
        <v/>
      </c>
      <c r="J105" s="54" t="str">
        <f t="shared" si="24"/>
        <v/>
      </c>
      <c r="K105" s="54" t="str">
        <f t="shared" si="25"/>
        <v/>
      </c>
      <c r="L105" s="54" t="str">
        <f t="shared" si="26"/>
        <v/>
      </c>
      <c r="M105" s="212" t="s">
        <v>82</v>
      </c>
      <c r="N105" s="210"/>
      <c r="O105" s="210"/>
      <c r="P105" s="57">
        <f t="shared" si="27"/>
        <v>0</v>
      </c>
      <c r="Q105" s="207"/>
      <c r="R105" s="207"/>
      <c r="S105" s="207"/>
      <c r="T105" s="207"/>
      <c r="U105" s="58">
        <f t="shared" si="28"/>
        <v>0</v>
      </c>
      <c r="V105" s="59">
        <f t="shared" si="29"/>
        <v>0</v>
      </c>
    </row>
    <row r="106" spans="2:22" ht="15" customHeight="1">
      <c r="B106" s="15" t="str">
        <f t="shared" si="22"/>
        <v/>
      </c>
      <c r="C106" s="23"/>
      <c r="D106" s="206"/>
      <c r="E106" s="206"/>
      <c r="F106" s="207"/>
      <c r="G106" s="208"/>
      <c r="H106" s="208"/>
      <c r="I106" s="54" t="str">
        <f t="shared" si="23"/>
        <v/>
      </c>
      <c r="J106" s="54" t="str">
        <f t="shared" si="24"/>
        <v/>
      </c>
      <c r="K106" s="54" t="str">
        <f t="shared" si="25"/>
        <v/>
      </c>
      <c r="L106" s="54" t="str">
        <f t="shared" si="26"/>
        <v/>
      </c>
      <c r="M106" s="212" t="s">
        <v>82</v>
      </c>
      <c r="N106" s="210"/>
      <c r="O106" s="210"/>
      <c r="P106" s="57">
        <f t="shared" si="27"/>
        <v>0</v>
      </c>
      <c r="Q106" s="207"/>
      <c r="R106" s="207"/>
      <c r="S106" s="207"/>
      <c r="T106" s="207"/>
      <c r="U106" s="58">
        <f t="shared" si="28"/>
        <v>0</v>
      </c>
      <c r="V106" s="59">
        <f t="shared" si="29"/>
        <v>0</v>
      </c>
    </row>
    <row r="107" spans="2:22" ht="15" customHeight="1">
      <c r="B107" s="15" t="str">
        <f t="shared" si="22"/>
        <v/>
      </c>
      <c r="C107" s="23"/>
      <c r="D107" s="206"/>
      <c r="E107" s="206"/>
      <c r="F107" s="207"/>
      <c r="G107" s="208"/>
      <c r="H107" s="208"/>
      <c r="I107" s="54" t="str">
        <f t="shared" si="23"/>
        <v/>
      </c>
      <c r="J107" s="54" t="str">
        <f t="shared" si="24"/>
        <v/>
      </c>
      <c r="K107" s="54" t="str">
        <f t="shared" si="25"/>
        <v/>
      </c>
      <c r="L107" s="54" t="str">
        <f t="shared" si="26"/>
        <v/>
      </c>
      <c r="M107" s="212" t="s">
        <v>82</v>
      </c>
      <c r="N107" s="210"/>
      <c r="O107" s="210"/>
      <c r="P107" s="57">
        <f t="shared" si="27"/>
        <v>0</v>
      </c>
      <c r="Q107" s="207"/>
      <c r="R107" s="207"/>
      <c r="S107" s="207"/>
      <c r="T107" s="207"/>
      <c r="U107" s="58">
        <f t="shared" si="28"/>
        <v>0</v>
      </c>
      <c r="V107" s="59">
        <f t="shared" si="29"/>
        <v>0</v>
      </c>
    </row>
    <row r="108" spans="2:22" ht="15" customHeight="1">
      <c r="B108" s="15" t="str">
        <f t="shared" si="22"/>
        <v/>
      </c>
      <c r="C108" s="23"/>
      <c r="D108" s="206"/>
      <c r="E108" s="206"/>
      <c r="F108" s="207"/>
      <c r="G108" s="208"/>
      <c r="H108" s="208"/>
      <c r="I108" s="54" t="str">
        <f t="shared" si="23"/>
        <v/>
      </c>
      <c r="J108" s="54" t="str">
        <f t="shared" si="24"/>
        <v/>
      </c>
      <c r="K108" s="54" t="str">
        <f t="shared" si="25"/>
        <v/>
      </c>
      <c r="L108" s="54" t="str">
        <f t="shared" si="26"/>
        <v/>
      </c>
      <c r="M108" s="212" t="s">
        <v>82</v>
      </c>
      <c r="N108" s="210"/>
      <c r="O108" s="210"/>
      <c r="P108" s="57">
        <f t="shared" si="27"/>
        <v>0</v>
      </c>
      <c r="Q108" s="207"/>
      <c r="R108" s="207"/>
      <c r="S108" s="207"/>
      <c r="T108" s="207"/>
      <c r="U108" s="58">
        <f t="shared" si="28"/>
        <v>0</v>
      </c>
      <c r="V108" s="59">
        <f t="shared" si="29"/>
        <v>0</v>
      </c>
    </row>
    <row r="109" spans="2:22" ht="15" customHeight="1">
      <c r="B109" s="15" t="str">
        <f t="shared" si="22"/>
        <v/>
      </c>
      <c r="C109" s="23"/>
      <c r="D109" s="206"/>
      <c r="E109" s="206"/>
      <c r="F109" s="207"/>
      <c r="G109" s="208"/>
      <c r="H109" s="208"/>
      <c r="I109" s="54" t="str">
        <f t="shared" si="23"/>
        <v/>
      </c>
      <c r="J109" s="54" t="str">
        <f t="shared" si="24"/>
        <v/>
      </c>
      <c r="K109" s="54" t="str">
        <f t="shared" si="25"/>
        <v/>
      </c>
      <c r="L109" s="54" t="str">
        <f t="shared" si="26"/>
        <v/>
      </c>
      <c r="M109" s="212" t="s">
        <v>82</v>
      </c>
      <c r="N109" s="210"/>
      <c r="O109" s="210"/>
      <c r="P109" s="57">
        <f t="shared" si="27"/>
        <v>0</v>
      </c>
      <c r="Q109" s="207"/>
      <c r="R109" s="207"/>
      <c r="S109" s="207"/>
      <c r="T109" s="207"/>
      <c r="U109" s="58">
        <f t="shared" si="28"/>
        <v>0</v>
      </c>
      <c r="V109" s="59">
        <f t="shared" si="29"/>
        <v>0</v>
      </c>
    </row>
    <row r="110" spans="2:22" ht="15" customHeight="1">
      <c r="B110" s="15" t="str">
        <f t="shared" si="22"/>
        <v/>
      </c>
      <c r="C110" s="23"/>
      <c r="D110" s="206"/>
      <c r="E110" s="206"/>
      <c r="F110" s="207"/>
      <c r="G110" s="208"/>
      <c r="H110" s="208"/>
      <c r="I110" s="54" t="str">
        <f t="shared" si="23"/>
        <v/>
      </c>
      <c r="J110" s="54" t="str">
        <f t="shared" si="24"/>
        <v/>
      </c>
      <c r="K110" s="54" t="str">
        <f t="shared" si="25"/>
        <v/>
      </c>
      <c r="L110" s="54" t="str">
        <f t="shared" si="26"/>
        <v/>
      </c>
      <c r="M110" s="212" t="s">
        <v>82</v>
      </c>
      <c r="N110" s="210"/>
      <c r="O110" s="210"/>
      <c r="P110" s="57">
        <f t="shared" si="27"/>
        <v>0</v>
      </c>
      <c r="Q110" s="207"/>
      <c r="R110" s="207"/>
      <c r="S110" s="207"/>
      <c r="T110" s="207"/>
      <c r="U110" s="58">
        <f t="shared" si="28"/>
        <v>0</v>
      </c>
      <c r="V110" s="59">
        <f t="shared" si="29"/>
        <v>0</v>
      </c>
    </row>
    <row r="111" spans="2:22" ht="15" customHeight="1">
      <c r="B111" s="15" t="str">
        <f t="shared" si="22"/>
        <v/>
      </c>
      <c r="C111" s="23"/>
      <c r="D111" s="206"/>
      <c r="E111" s="206"/>
      <c r="F111" s="207"/>
      <c r="G111" s="208"/>
      <c r="H111" s="208"/>
      <c r="I111" s="54" t="str">
        <f t="shared" si="23"/>
        <v/>
      </c>
      <c r="J111" s="54" t="str">
        <f t="shared" si="24"/>
        <v/>
      </c>
      <c r="K111" s="54" t="str">
        <f t="shared" si="25"/>
        <v/>
      </c>
      <c r="L111" s="54" t="str">
        <f t="shared" si="26"/>
        <v/>
      </c>
      <c r="M111" s="212" t="s">
        <v>82</v>
      </c>
      <c r="N111" s="210"/>
      <c r="O111" s="210"/>
      <c r="P111" s="57">
        <f t="shared" si="27"/>
        <v>0</v>
      </c>
      <c r="Q111" s="207"/>
      <c r="R111" s="207"/>
      <c r="S111" s="207"/>
      <c r="T111" s="207"/>
      <c r="U111" s="58">
        <f t="shared" si="28"/>
        <v>0</v>
      </c>
      <c r="V111" s="59">
        <f t="shared" si="29"/>
        <v>0</v>
      </c>
    </row>
    <row r="112" spans="2:22" ht="15" customHeight="1">
      <c r="B112" s="15" t="str">
        <f t="shared" si="22"/>
        <v/>
      </c>
      <c r="C112" s="23"/>
      <c r="D112" s="206"/>
      <c r="E112" s="206"/>
      <c r="F112" s="207"/>
      <c r="G112" s="208"/>
      <c r="H112" s="208"/>
      <c r="I112" s="54" t="str">
        <f t="shared" si="23"/>
        <v/>
      </c>
      <c r="J112" s="54" t="str">
        <f t="shared" si="24"/>
        <v/>
      </c>
      <c r="K112" s="54" t="str">
        <f t="shared" si="25"/>
        <v/>
      </c>
      <c r="L112" s="54" t="str">
        <f t="shared" si="26"/>
        <v/>
      </c>
      <c r="M112" s="212" t="s">
        <v>82</v>
      </c>
      <c r="N112" s="210"/>
      <c r="O112" s="210"/>
      <c r="P112" s="57">
        <f t="shared" si="27"/>
        <v>0</v>
      </c>
      <c r="Q112" s="207"/>
      <c r="R112" s="207"/>
      <c r="S112" s="207"/>
      <c r="T112" s="207"/>
      <c r="U112" s="58">
        <f t="shared" si="28"/>
        <v>0</v>
      </c>
      <c r="V112" s="59">
        <f t="shared" si="29"/>
        <v>0</v>
      </c>
    </row>
    <row r="113" spans="2:22" ht="15" customHeight="1">
      <c r="B113" s="15" t="str">
        <f t="shared" si="22"/>
        <v/>
      </c>
      <c r="C113" s="23"/>
      <c r="D113" s="206"/>
      <c r="E113" s="206"/>
      <c r="F113" s="207"/>
      <c r="G113" s="208"/>
      <c r="H113" s="208"/>
      <c r="I113" s="54" t="str">
        <f t="shared" si="23"/>
        <v/>
      </c>
      <c r="J113" s="54" t="str">
        <f t="shared" si="24"/>
        <v/>
      </c>
      <c r="K113" s="54" t="str">
        <f t="shared" si="25"/>
        <v/>
      </c>
      <c r="L113" s="54" t="str">
        <f t="shared" si="26"/>
        <v/>
      </c>
      <c r="M113" s="212" t="s">
        <v>82</v>
      </c>
      <c r="N113" s="210"/>
      <c r="O113" s="210"/>
      <c r="P113" s="57">
        <f t="shared" si="27"/>
        <v>0</v>
      </c>
      <c r="Q113" s="207"/>
      <c r="R113" s="207"/>
      <c r="S113" s="207"/>
      <c r="T113" s="207"/>
      <c r="U113" s="58">
        <f t="shared" si="28"/>
        <v>0</v>
      </c>
      <c r="V113" s="59">
        <f t="shared" si="29"/>
        <v>0</v>
      </c>
    </row>
    <row r="114" spans="2:22" ht="15" customHeight="1">
      <c r="B114" s="15" t="str">
        <f t="shared" si="22"/>
        <v/>
      </c>
      <c r="C114" s="23"/>
      <c r="D114" s="206"/>
      <c r="E114" s="206"/>
      <c r="F114" s="207"/>
      <c r="G114" s="208"/>
      <c r="H114" s="208"/>
      <c r="I114" s="54" t="str">
        <f t="shared" si="23"/>
        <v/>
      </c>
      <c r="J114" s="54" t="str">
        <f t="shared" si="24"/>
        <v/>
      </c>
      <c r="K114" s="54" t="str">
        <f t="shared" si="25"/>
        <v/>
      </c>
      <c r="L114" s="54" t="str">
        <f t="shared" si="26"/>
        <v/>
      </c>
      <c r="M114" s="212" t="s">
        <v>82</v>
      </c>
      <c r="N114" s="210"/>
      <c r="O114" s="210"/>
      <c r="P114" s="57">
        <f t="shared" si="27"/>
        <v>0</v>
      </c>
      <c r="Q114" s="207"/>
      <c r="R114" s="207"/>
      <c r="S114" s="207"/>
      <c r="T114" s="207"/>
      <c r="U114" s="58">
        <f t="shared" si="28"/>
        <v>0</v>
      </c>
      <c r="V114" s="59">
        <f t="shared" si="29"/>
        <v>0</v>
      </c>
    </row>
    <row r="115" spans="2:22" ht="15" customHeight="1">
      <c r="B115" s="15" t="str">
        <f t="shared" si="22"/>
        <v/>
      </c>
      <c r="C115" s="23"/>
      <c r="D115" s="206"/>
      <c r="E115" s="206"/>
      <c r="F115" s="207"/>
      <c r="G115" s="208"/>
      <c r="H115" s="208"/>
      <c r="I115" s="54" t="str">
        <f t="shared" si="23"/>
        <v/>
      </c>
      <c r="J115" s="54" t="str">
        <f t="shared" si="24"/>
        <v/>
      </c>
      <c r="K115" s="54" t="str">
        <f t="shared" si="25"/>
        <v/>
      </c>
      <c r="L115" s="54" t="str">
        <f t="shared" si="26"/>
        <v/>
      </c>
      <c r="M115" s="212" t="s">
        <v>82</v>
      </c>
      <c r="N115" s="210"/>
      <c r="O115" s="210"/>
      <c r="P115" s="57">
        <f t="shared" si="27"/>
        <v>0</v>
      </c>
      <c r="Q115" s="207"/>
      <c r="R115" s="207"/>
      <c r="S115" s="207"/>
      <c r="T115" s="207"/>
      <c r="U115" s="58">
        <f t="shared" si="28"/>
        <v>0</v>
      </c>
      <c r="V115" s="59">
        <f t="shared" si="29"/>
        <v>0</v>
      </c>
    </row>
    <row r="116" spans="2:22" ht="15" customHeight="1">
      <c r="B116" s="15" t="str">
        <f t="shared" si="22"/>
        <v/>
      </c>
      <c r="C116" s="23"/>
      <c r="D116" s="206"/>
      <c r="E116" s="206"/>
      <c r="F116" s="207"/>
      <c r="G116" s="208"/>
      <c r="H116" s="208"/>
      <c r="I116" s="54" t="str">
        <f t="shared" si="23"/>
        <v/>
      </c>
      <c r="J116" s="54" t="str">
        <f t="shared" si="24"/>
        <v/>
      </c>
      <c r="K116" s="54" t="str">
        <f t="shared" si="25"/>
        <v/>
      </c>
      <c r="L116" s="54" t="str">
        <f t="shared" si="26"/>
        <v/>
      </c>
      <c r="M116" s="212" t="s">
        <v>82</v>
      </c>
      <c r="N116" s="210"/>
      <c r="O116" s="210"/>
      <c r="P116" s="57">
        <f t="shared" si="27"/>
        <v>0</v>
      </c>
      <c r="Q116" s="207"/>
      <c r="R116" s="207"/>
      <c r="S116" s="207"/>
      <c r="T116" s="207"/>
      <c r="U116" s="58">
        <f t="shared" si="28"/>
        <v>0</v>
      </c>
      <c r="V116" s="59">
        <f t="shared" si="29"/>
        <v>0</v>
      </c>
    </row>
    <row r="117" spans="2:22" ht="15" customHeight="1">
      <c r="B117" s="15" t="str">
        <f t="shared" si="22"/>
        <v/>
      </c>
      <c r="C117" s="23"/>
      <c r="D117" s="206"/>
      <c r="E117" s="206"/>
      <c r="F117" s="207"/>
      <c r="G117" s="208"/>
      <c r="H117" s="208"/>
      <c r="I117" s="54" t="str">
        <f t="shared" si="23"/>
        <v/>
      </c>
      <c r="J117" s="54" t="str">
        <f t="shared" si="24"/>
        <v/>
      </c>
      <c r="K117" s="54" t="str">
        <f t="shared" si="25"/>
        <v/>
      </c>
      <c r="L117" s="54" t="str">
        <f t="shared" si="26"/>
        <v/>
      </c>
      <c r="M117" s="212" t="s">
        <v>82</v>
      </c>
      <c r="N117" s="210"/>
      <c r="O117" s="210"/>
      <c r="P117" s="57">
        <f t="shared" si="27"/>
        <v>0</v>
      </c>
      <c r="Q117" s="207"/>
      <c r="R117" s="207"/>
      <c r="S117" s="207"/>
      <c r="T117" s="207"/>
      <c r="U117" s="58">
        <f t="shared" si="28"/>
        <v>0</v>
      </c>
      <c r="V117" s="59">
        <f t="shared" si="29"/>
        <v>0</v>
      </c>
    </row>
    <row r="118" spans="2:22" ht="15" customHeight="1">
      <c r="B118" s="15" t="str">
        <f t="shared" si="22"/>
        <v/>
      </c>
      <c r="C118" s="23"/>
      <c r="D118" s="206"/>
      <c r="E118" s="206"/>
      <c r="F118" s="207"/>
      <c r="G118" s="208"/>
      <c r="H118" s="208"/>
      <c r="I118" s="54" t="str">
        <f t="shared" si="23"/>
        <v/>
      </c>
      <c r="J118" s="54" t="str">
        <f t="shared" si="24"/>
        <v/>
      </c>
      <c r="K118" s="54" t="str">
        <f t="shared" si="25"/>
        <v/>
      </c>
      <c r="L118" s="54" t="str">
        <f t="shared" si="26"/>
        <v/>
      </c>
      <c r="M118" s="212" t="s">
        <v>82</v>
      </c>
      <c r="N118" s="210"/>
      <c r="O118" s="210"/>
      <c r="P118" s="57">
        <f t="shared" si="27"/>
        <v>0</v>
      </c>
      <c r="Q118" s="207"/>
      <c r="R118" s="207"/>
      <c r="S118" s="207"/>
      <c r="T118" s="207"/>
      <c r="U118" s="58">
        <f t="shared" si="28"/>
        <v>0</v>
      </c>
      <c r="V118" s="59">
        <f t="shared" si="29"/>
        <v>0</v>
      </c>
    </row>
    <row r="119" spans="2:22" ht="15" customHeight="1">
      <c r="B119" s="15" t="str">
        <f t="shared" si="22"/>
        <v/>
      </c>
      <c r="C119" s="23"/>
      <c r="D119" s="206"/>
      <c r="E119" s="206"/>
      <c r="F119" s="207"/>
      <c r="G119" s="208"/>
      <c r="H119" s="208"/>
      <c r="I119" s="54" t="str">
        <f t="shared" si="23"/>
        <v/>
      </c>
      <c r="J119" s="54" t="str">
        <f t="shared" si="24"/>
        <v/>
      </c>
      <c r="K119" s="54" t="str">
        <f t="shared" si="25"/>
        <v/>
      </c>
      <c r="L119" s="54" t="str">
        <f t="shared" si="26"/>
        <v/>
      </c>
      <c r="M119" s="212" t="s">
        <v>82</v>
      </c>
      <c r="N119" s="210"/>
      <c r="O119" s="210"/>
      <c r="P119" s="57">
        <f t="shared" si="27"/>
        <v>0</v>
      </c>
      <c r="Q119" s="207"/>
      <c r="R119" s="207"/>
      <c r="S119" s="207"/>
      <c r="T119" s="207"/>
      <c r="U119" s="58">
        <f t="shared" si="28"/>
        <v>0</v>
      </c>
      <c r="V119" s="59">
        <f t="shared" si="29"/>
        <v>0</v>
      </c>
    </row>
    <row r="120" spans="2:22" ht="15" customHeight="1">
      <c r="B120" s="15" t="str">
        <f t="shared" si="22"/>
        <v/>
      </c>
      <c r="C120" s="23"/>
      <c r="D120" s="206"/>
      <c r="E120" s="206"/>
      <c r="F120" s="207"/>
      <c r="G120" s="208"/>
      <c r="H120" s="208"/>
      <c r="I120" s="54" t="str">
        <f t="shared" si="23"/>
        <v/>
      </c>
      <c r="J120" s="54" t="str">
        <f t="shared" si="24"/>
        <v/>
      </c>
      <c r="K120" s="54" t="str">
        <f t="shared" si="25"/>
        <v/>
      </c>
      <c r="L120" s="54" t="str">
        <f t="shared" si="26"/>
        <v/>
      </c>
      <c r="M120" s="212" t="s">
        <v>82</v>
      </c>
      <c r="N120" s="210"/>
      <c r="O120" s="210"/>
      <c r="P120" s="57">
        <f t="shared" si="27"/>
        <v>0</v>
      </c>
      <c r="Q120" s="207"/>
      <c r="R120" s="207"/>
      <c r="S120" s="207"/>
      <c r="T120" s="207"/>
      <c r="U120" s="58">
        <f t="shared" si="28"/>
        <v>0</v>
      </c>
      <c r="V120" s="59">
        <f t="shared" si="29"/>
        <v>0</v>
      </c>
    </row>
    <row r="121" spans="2:22" ht="15" customHeight="1">
      <c r="B121" s="15" t="str">
        <f t="shared" si="22"/>
        <v/>
      </c>
      <c r="C121" s="23"/>
      <c r="D121" s="206"/>
      <c r="E121" s="206"/>
      <c r="F121" s="207"/>
      <c r="G121" s="208"/>
      <c r="H121" s="208"/>
      <c r="I121" s="54" t="str">
        <f t="shared" si="23"/>
        <v/>
      </c>
      <c r="J121" s="54" t="str">
        <f t="shared" si="24"/>
        <v/>
      </c>
      <c r="K121" s="54" t="str">
        <f t="shared" si="25"/>
        <v/>
      </c>
      <c r="L121" s="54" t="str">
        <f t="shared" si="26"/>
        <v/>
      </c>
      <c r="M121" s="212" t="s">
        <v>82</v>
      </c>
      <c r="N121" s="210"/>
      <c r="O121" s="210"/>
      <c r="P121" s="57">
        <f t="shared" si="27"/>
        <v>0</v>
      </c>
      <c r="Q121" s="207"/>
      <c r="R121" s="207"/>
      <c r="S121" s="207"/>
      <c r="T121" s="207"/>
      <c r="U121" s="58">
        <f t="shared" si="28"/>
        <v>0</v>
      </c>
      <c r="V121" s="59">
        <f t="shared" si="29"/>
        <v>0</v>
      </c>
    </row>
    <row r="122" spans="2:22" ht="15" customHeight="1">
      <c r="B122" s="15" t="str">
        <f t="shared" si="22"/>
        <v/>
      </c>
      <c r="C122" s="23"/>
      <c r="D122" s="206"/>
      <c r="E122" s="206"/>
      <c r="F122" s="207"/>
      <c r="G122" s="208"/>
      <c r="H122" s="208"/>
      <c r="I122" s="54" t="str">
        <f t="shared" si="23"/>
        <v/>
      </c>
      <c r="J122" s="54" t="str">
        <f t="shared" si="24"/>
        <v/>
      </c>
      <c r="K122" s="54" t="str">
        <f t="shared" si="25"/>
        <v/>
      </c>
      <c r="L122" s="54" t="str">
        <f t="shared" si="26"/>
        <v/>
      </c>
      <c r="M122" s="212" t="s">
        <v>82</v>
      </c>
      <c r="N122" s="210"/>
      <c r="O122" s="210"/>
      <c r="P122" s="57">
        <f t="shared" si="27"/>
        <v>0</v>
      </c>
      <c r="Q122" s="207"/>
      <c r="R122" s="207"/>
      <c r="S122" s="207"/>
      <c r="T122" s="207"/>
      <c r="U122" s="58">
        <f t="shared" si="28"/>
        <v>0</v>
      </c>
      <c r="V122" s="59">
        <f t="shared" si="29"/>
        <v>0</v>
      </c>
    </row>
    <row r="123" spans="2:22" ht="15" customHeight="1">
      <c r="B123" s="15" t="str">
        <f t="shared" si="22"/>
        <v/>
      </c>
      <c r="C123" s="23"/>
      <c r="D123" s="206"/>
      <c r="E123" s="206"/>
      <c r="F123" s="207"/>
      <c r="G123" s="208"/>
      <c r="H123" s="208"/>
      <c r="I123" s="54" t="str">
        <f t="shared" si="23"/>
        <v/>
      </c>
      <c r="J123" s="54" t="str">
        <f t="shared" si="24"/>
        <v/>
      </c>
      <c r="K123" s="54" t="str">
        <f t="shared" si="25"/>
        <v/>
      </c>
      <c r="L123" s="54" t="str">
        <f t="shared" si="26"/>
        <v/>
      </c>
      <c r="M123" s="212" t="s">
        <v>82</v>
      </c>
      <c r="N123" s="210"/>
      <c r="O123" s="210"/>
      <c r="P123" s="57">
        <f t="shared" si="27"/>
        <v>0</v>
      </c>
      <c r="Q123" s="207"/>
      <c r="R123" s="207"/>
      <c r="S123" s="207"/>
      <c r="T123" s="207"/>
      <c r="U123" s="58">
        <f t="shared" si="28"/>
        <v>0</v>
      </c>
      <c r="V123" s="59">
        <f t="shared" si="29"/>
        <v>0</v>
      </c>
    </row>
    <row r="124" spans="2:22" ht="15" customHeight="1">
      <c r="B124" s="15" t="str">
        <f t="shared" si="22"/>
        <v/>
      </c>
      <c r="C124" s="23"/>
      <c r="D124" s="206"/>
      <c r="E124" s="206"/>
      <c r="F124" s="207"/>
      <c r="G124" s="208"/>
      <c r="H124" s="208"/>
      <c r="I124" s="54" t="str">
        <f t="shared" si="23"/>
        <v/>
      </c>
      <c r="J124" s="54" t="str">
        <f t="shared" si="24"/>
        <v/>
      </c>
      <c r="K124" s="54" t="str">
        <f t="shared" si="25"/>
        <v/>
      </c>
      <c r="L124" s="54" t="str">
        <f t="shared" si="26"/>
        <v/>
      </c>
      <c r="M124" s="212" t="s">
        <v>82</v>
      </c>
      <c r="N124" s="210"/>
      <c r="O124" s="210"/>
      <c r="P124" s="57">
        <f t="shared" si="27"/>
        <v>0</v>
      </c>
      <c r="Q124" s="207"/>
      <c r="R124" s="207"/>
      <c r="S124" s="207"/>
      <c r="T124" s="207"/>
      <c r="U124" s="58">
        <f t="shared" si="28"/>
        <v>0</v>
      </c>
      <c r="V124" s="59">
        <f t="shared" si="29"/>
        <v>0</v>
      </c>
    </row>
    <row r="125" spans="2:22" ht="15" customHeight="1">
      <c r="B125" s="15" t="str">
        <f t="shared" si="22"/>
        <v/>
      </c>
      <c r="C125" s="23"/>
      <c r="D125" s="206"/>
      <c r="E125" s="206"/>
      <c r="F125" s="207"/>
      <c r="G125" s="208"/>
      <c r="H125" s="208"/>
      <c r="I125" s="54" t="str">
        <f t="shared" si="23"/>
        <v/>
      </c>
      <c r="J125" s="54" t="str">
        <f t="shared" si="24"/>
        <v/>
      </c>
      <c r="K125" s="54" t="str">
        <f t="shared" si="25"/>
        <v/>
      </c>
      <c r="L125" s="54" t="str">
        <f t="shared" si="26"/>
        <v/>
      </c>
      <c r="M125" s="212" t="s">
        <v>82</v>
      </c>
      <c r="N125" s="210"/>
      <c r="O125" s="210"/>
      <c r="P125" s="57">
        <f t="shared" si="27"/>
        <v>0</v>
      </c>
      <c r="Q125" s="207"/>
      <c r="R125" s="207"/>
      <c r="S125" s="207"/>
      <c r="T125" s="207"/>
      <c r="U125" s="58">
        <f t="shared" si="28"/>
        <v>0</v>
      </c>
      <c r="V125" s="59">
        <f t="shared" si="29"/>
        <v>0</v>
      </c>
    </row>
    <row r="126" spans="2:22" ht="15" customHeight="1">
      <c r="B126" s="15" t="str">
        <f t="shared" si="22"/>
        <v/>
      </c>
      <c r="C126" s="23"/>
      <c r="D126" s="206"/>
      <c r="E126" s="206"/>
      <c r="F126" s="207"/>
      <c r="G126" s="208"/>
      <c r="H126" s="208"/>
      <c r="I126" s="54" t="str">
        <f t="shared" si="23"/>
        <v/>
      </c>
      <c r="J126" s="54" t="str">
        <f t="shared" si="24"/>
        <v/>
      </c>
      <c r="K126" s="54" t="str">
        <f t="shared" si="25"/>
        <v/>
      </c>
      <c r="L126" s="54" t="str">
        <f t="shared" si="26"/>
        <v/>
      </c>
      <c r="M126" s="212" t="s">
        <v>82</v>
      </c>
      <c r="N126" s="210"/>
      <c r="O126" s="210"/>
      <c r="P126" s="57">
        <f t="shared" si="27"/>
        <v>0</v>
      </c>
      <c r="Q126" s="207"/>
      <c r="R126" s="207"/>
      <c r="S126" s="207"/>
      <c r="T126" s="207"/>
      <c r="U126" s="58">
        <f t="shared" si="28"/>
        <v>0</v>
      </c>
      <c r="V126" s="59">
        <f t="shared" si="29"/>
        <v>0</v>
      </c>
    </row>
    <row r="127" spans="2:22" ht="15" customHeight="1">
      <c r="B127" s="15" t="str">
        <f t="shared" si="22"/>
        <v/>
      </c>
      <c r="C127" s="23"/>
      <c r="D127" s="206"/>
      <c r="E127" s="206"/>
      <c r="F127" s="207"/>
      <c r="G127" s="208"/>
      <c r="H127" s="208"/>
      <c r="I127" s="54" t="str">
        <f t="shared" si="23"/>
        <v/>
      </c>
      <c r="J127" s="54" t="str">
        <f t="shared" si="24"/>
        <v/>
      </c>
      <c r="K127" s="54" t="str">
        <f t="shared" si="25"/>
        <v/>
      </c>
      <c r="L127" s="54" t="str">
        <f t="shared" si="26"/>
        <v/>
      </c>
      <c r="M127" s="212" t="s">
        <v>82</v>
      </c>
      <c r="N127" s="210"/>
      <c r="O127" s="210"/>
      <c r="P127" s="57">
        <f t="shared" si="27"/>
        <v>0</v>
      </c>
      <c r="Q127" s="207"/>
      <c r="R127" s="207"/>
      <c r="S127" s="207"/>
      <c r="T127" s="207"/>
      <c r="U127" s="58">
        <f t="shared" si="28"/>
        <v>0</v>
      </c>
      <c r="V127" s="59">
        <f t="shared" si="29"/>
        <v>0</v>
      </c>
    </row>
    <row r="128" spans="2:22" ht="15" customHeight="1">
      <c r="B128" s="15" t="str">
        <f t="shared" si="22"/>
        <v/>
      </c>
      <c r="C128" s="23"/>
      <c r="D128" s="206"/>
      <c r="E128" s="206"/>
      <c r="F128" s="207"/>
      <c r="G128" s="208"/>
      <c r="H128" s="208"/>
      <c r="I128" s="54" t="str">
        <f t="shared" si="23"/>
        <v/>
      </c>
      <c r="J128" s="54" t="str">
        <f t="shared" si="24"/>
        <v/>
      </c>
      <c r="K128" s="54" t="str">
        <f t="shared" si="25"/>
        <v/>
      </c>
      <c r="L128" s="54" t="str">
        <f t="shared" si="26"/>
        <v/>
      </c>
      <c r="M128" s="212" t="s">
        <v>82</v>
      </c>
      <c r="N128" s="210"/>
      <c r="O128" s="210"/>
      <c r="P128" s="57">
        <f t="shared" si="27"/>
        <v>0</v>
      </c>
      <c r="Q128" s="207"/>
      <c r="R128" s="207"/>
      <c r="S128" s="207"/>
      <c r="T128" s="207"/>
      <c r="U128" s="58">
        <f t="shared" si="28"/>
        <v>0</v>
      </c>
      <c r="V128" s="59">
        <f t="shared" si="29"/>
        <v>0</v>
      </c>
    </row>
    <row r="129" spans="2:22" ht="15" customHeight="1">
      <c r="B129" s="15" t="str">
        <f t="shared" si="22"/>
        <v/>
      </c>
      <c r="C129" s="23"/>
      <c r="D129" s="206"/>
      <c r="E129" s="206"/>
      <c r="F129" s="207"/>
      <c r="G129" s="208"/>
      <c r="H129" s="208"/>
      <c r="I129" s="54" t="str">
        <f t="shared" si="23"/>
        <v/>
      </c>
      <c r="J129" s="54" t="str">
        <f t="shared" si="24"/>
        <v/>
      </c>
      <c r="K129" s="54" t="str">
        <f t="shared" si="25"/>
        <v/>
      </c>
      <c r="L129" s="54" t="str">
        <f t="shared" si="26"/>
        <v/>
      </c>
      <c r="M129" s="212" t="s">
        <v>82</v>
      </c>
      <c r="N129" s="210"/>
      <c r="O129" s="210"/>
      <c r="P129" s="57">
        <f t="shared" si="27"/>
        <v>0</v>
      </c>
      <c r="Q129" s="207"/>
      <c r="R129" s="207"/>
      <c r="S129" s="207"/>
      <c r="T129" s="207"/>
      <c r="U129" s="58">
        <f t="shared" si="28"/>
        <v>0</v>
      </c>
      <c r="V129" s="59">
        <f t="shared" si="29"/>
        <v>0</v>
      </c>
    </row>
    <row r="130" spans="2:22" ht="15" customHeight="1">
      <c r="B130" s="15" t="str">
        <f t="shared" si="22"/>
        <v/>
      </c>
      <c r="C130" s="23"/>
      <c r="D130" s="206"/>
      <c r="E130" s="206"/>
      <c r="F130" s="207"/>
      <c r="G130" s="208"/>
      <c r="H130" s="208"/>
      <c r="I130" s="54" t="str">
        <f t="shared" si="23"/>
        <v/>
      </c>
      <c r="J130" s="54" t="str">
        <f t="shared" si="24"/>
        <v/>
      </c>
      <c r="K130" s="54" t="str">
        <f t="shared" si="25"/>
        <v/>
      </c>
      <c r="L130" s="54" t="str">
        <f t="shared" si="26"/>
        <v/>
      </c>
      <c r="M130" s="212" t="s">
        <v>82</v>
      </c>
      <c r="N130" s="210"/>
      <c r="O130" s="210"/>
      <c r="P130" s="57">
        <f t="shared" si="27"/>
        <v>0</v>
      </c>
      <c r="Q130" s="207"/>
      <c r="R130" s="207"/>
      <c r="S130" s="207"/>
      <c r="T130" s="207"/>
      <c r="U130" s="58">
        <f t="shared" si="28"/>
        <v>0</v>
      </c>
      <c r="V130" s="59">
        <f t="shared" si="29"/>
        <v>0</v>
      </c>
    </row>
    <row r="131" spans="2:22" ht="15" customHeight="1">
      <c r="B131" s="15" t="str">
        <f t="shared" si="22"/>
        <v/>
      </c>
      <c r="C131" s="23"/>
      <c r="D131" s="206"/>
      <c r="E131" s="206"/>
      <c r="F131" s="207"/>
      <c r="G131" s="208"/>
      <c r="H131" s="208"/>
      <c r="I131" s="54" t="str">
        <f t="shared" si="23"/>
        <v/>
      </c>
      <c r="J131" s="54" t="str">
        <f t="shared" si="24"/>
        <v/>
      </c>
      <c r="K131" s="54" t="str">
        <f t="shared" si="25"/>
        <v/>
      </c>
      <c r="L131" s="54" t="str">
        <f t="shared" si="26"/>
        <v/>
      </c>
      <c r="M131" s="212" t="s">
        <v>82</v>
      </c>
      <c r="N131" s="210"/>
      <c r="O131" s="210"/>
      <c r="P131" s="57">
        <f t="shared" si="27"/>
        <v>0</v>
      </c>
      <c r="Q131" s="207"/>
      <c r="R131" s="207"/>
      <c r="S131" s="207"/>
      <c r="T131" s="207"/>
      <c r="U131" s="58">
        <f t="shared" si="28"/>
        <v>0</v>
      </c>
      <c r="V131" s="59">
        <f t="shared" si="29"/>
        <v>0</v>
      </c>
    </row>
    <row r="132" spans="2:22" ht="15" customHeight="1">
      <c r="B132" s="15" t="str">
        <f t="shared" si="22"/>
        <v/>
      </c>
      <c r="C132" s="23"/>
      <c r="D132" s="206"/>
      <c r="E132" s="206"/>
      <c r="F132" s="207"/>
      <c r="G132" s="208"/>
      <c r="H132" s="208"/>
      <c r="I132" s="54" t="str">
        <f t="shared" si="23"/>
        <v/>
      </c>
      <c r="J132" s="54" t="str">
        <f t="shared" si="24"/>
        <v/>
      </c>
      <c r="K132" s="54" t="str">
        <f t="shared" si="25"/>
        <v/>
      </c>
      <c r="L132" s="54" t="str">
        <f t="shared" si="26"/>
        <v/>
      </c>
      <c r="M132" s="212" t="s">
        <v>82</v>
      </c>
      <c r="N132" s="210"/>
      <c r="O132" s="210"/>
      <c r="P132" s="57">
        <f t="shared" si="27"/>
        <v>0</v>
      </c>
      <c r="Q132" s="207"/>
      <c r="R132" s="207"/>
      <c r="S132" s="207"/>
      <c r="T132" s="207"/>
      <c r="U132" s="58">
        <f t="shared" si="28"/>
        <v>0</v>
      </c>
      <c r="V132" s="59">
        <f t="shared" si="29"/>
        <v>0</v>
      </c>
    </row>
    <row r="133" spans="2:22" ht="15" customHeight="1">
      <c r="B133" s="15" t="str">
        <f t="shared" si="22"/>
        <v/>
      </c>
      <c r="C133" s="23"/>
      <c r="D133" s="206"/>
      <c r="E133" s="206"/>
      <c r="F133" s="207"/>
      <c r="G133" s="208"/>
      <c r="H133" s="208"/>
      <c r="I133" s="54" t="str">
        <f t="shared" si="23"/>
        <v/>
      </c>
      <c r="J133" s="54" t="str">
        <f t="shared" si="24"/>
        <v/>
      </c>
      <c r="K133" s="54" t="str">
        <f t="shared" si="25"/>
        <v/>
      </c>
      <c r="L133" s="54" t="str">
        <f t="shared" si="26"/>
        <v/>
      </c>
      <c r="M133" s="212" t="s">
        <v>82</v>
      </c>
      <c r="N133" s="210"/>
      <c r="O133" s="210"/>
      <c r="P133" s="57">
        <f t="shared" si="27"/>
        <v>0</v>
      </c>
      <c r="Q133" s="207"/>
      <c r="R133" s="207"/>
      <c r="S133" s="207"/>
      <c r="T133" s="207"/>
      <c r="U133" s="58">
        <f t="shared" si="28"/>
        <v>0</v>
      </c>
      <c r="V133" s="59">
        <f t="shared" si="29"/>
        <v>0</v>
      </c>
    </row>
    <row r="134" spans="2:22" ht="15" customHeight="1">
      <c r="B134" s="15" t="str">
        <f t="shared" si="22"/>
        <v/>
      </c>
      <c r="C134" s="23"/>
      <c r="D134" s="206"/>
      <c r="E134" s="206"/>
      <c r="F134" s="207"/>
      <c r="G134" s="208"/>
      <c r="H134" s="208"/>
      <c r="I134" s="54" t="str">
        <f t="shared" si="23"/>
        <v/>
      </c>
      <c r="J134" s="54" t="str">
        <f t="shared" si="24"/>
        <v/>
      </c>
      <c r="K134" s="54" t="str">
        <f t="shared" si="25"/>
        <v/>
      </c>
      <c r="L134" s="54" t="str">
        <f t="shared" si="26"/>
        <v/>
      </c>
      <c r="M134" s="212" t="s">
        <v>82</v>
      </c>
      <c r="N134" s="210"/>
      <c r="O134" s="210"/>
      <c r="P134" s="57">
        <f t="shared" si="27"/>
        <v>0</v>
      </c>
      <c r="Q134" s="207"/>
      <c r="R134" s="207"/>
      <c r="S134" s="207"/>
      <c r="T134" s="207"/>
      <c r="U134" s="58">
        <f t="shared" si="28"/>
        <v>0</v>
      </c>
      <c r="V134" s="59">
        <f t="shared" si="29"/>
        <v>0</v>
      </c>
    </row>
    <row r="135" spans="2:22" ht="15" customHeight="1">
      <c r="B135" s="15" t="str">
        <f t="shared" si="22"/>
        <v/>
      </c>
      <c r="C135" s="23"/>
      <c r="D135" s="206"/>
      <c r="E135" s="206"/>
      <c r="F135" s="207"/>
      <c r="G135" s="208"/>
      <c r="H135" s="208"/>
      <c r="I135" s="54" t="str">
        <f t="shared" si="23"/>
        <v/>
      </c>
      <c r="J135" s="54" t="str">
        <f t="shared" si="24"/>
        <v/>
      </c>
      <c r="K135" s="54" t="str">
        <f t="shared" si="25"/>
        <v/>
      </c>
      <c r="L135" s="54" t="str">
        <f t="shared" si="26"/>
        <v/>
      </c>
      <c r="M135" s="212" t="s">
        <v>82</v>
      </c>
      <c r="N135" s="210"/>
      <c r="O135" s="210"/>
      <c r="P135" s="57">
        <f t="shared" si="27"/>
        <v>0</v>
      </c>
      <c r="Q135" s="207"/>
      <c r="R135" s="207"/>
      <c r="S135" s="207"/>
      <c r="T135" s="207"/>
      <c r="U135" s="58">
        <f t="shared" si="28"/>
        <v>0</v>
      </c>
      <c r="V135" s="59">
        <f t="shared" si="29"/>
        <v>0</v>
      </c>
    </row>
    <row r="136" spans="2:22" ht="15" customHeight="1">
      <c r="B136" s="15" t="str">
        <f t="shared" si="22"/>
        <v/>
      </c>
      <c r="C136" s="23"/>
      <c r="D136" s="206"/>
      <c r="E136" s="206"/>
      <c r="F136" s="207"/>
      <c r="G136" s="208"/>
      <c r="H136" s="208"/>
      <c r="I136" s="54" t="str">
        <f t="shared" si="23"/>
        <v/>
      </c>
      <c r="J136" s="54" t="str">
        <f t="shared" si="24"/>
        <v/>
      </c>
      <c r="K136" s="54" t="str">
        <f t="shared" si="25"/>
        <v/>
      </c>
      <c r="L136" s="54" t="str">
        <f t="shared" si="26"/>
        <v/>
      </c>
      <c r="M136" s="212" t="s">
        <v>82</v>
      </c>
      <c r="N136" s="210"/>
      <c r="O136" s="210"/>
      <c r="P136" s="57">
        <f t="shared" si="27"/>
        <v>0</v>
      </c>
      <c r="Q136" s="207"/>
      <c r="R136" s="207"/>
      <c r="S136" s="207"/>
      <c r="T136" s="207"/>
      <c r="U136" s="58">
        <f t="shared" si="28"/>
        <v>0</v>
      </c>
      <c r="V136" s="59">
        <f t="shared" si="29"/>
        <v>0</v>
      </c>
    </row>
    <row r="137" spans="2:22" ht="15" customHeight="1">
      <c r="B137" s="15" t="str">
        <f t="shared" si="22"/>
        <v/>
      </c>
      <c r="C137" s="23"/>
      <c r="D137" s="206"/>
      <c r="E137" s="206"/>
      <c r="F137" s="207"/>
      <c r="G137" s="208"/>
      <c r="H137" s="208"/>
      <c r="I137" s="54" t="str">
        <f t="shared" si="23"/>
        <v/>
      </c>
      <c r="J137" s="54" t="str">
        <f t="shared" si="24"/>
        <v/>
      </c>
      <c r="K137" s="54" t="str">
        <f t="shared" si="25"/>
        <v/>
      </c>
      <c r="L137" s="54" t="str">
        <f t="shared" si="26"/>
        <v/>
      </c>
      <c r="M137" s="212" t="s">
        <v>82</v>
      </c>
      <c r="N137" s="210"/>
      <c r="O137" s="210"/>
      <c r="P137" s="57">
        <f t="shared" si="27"/>
        <v>0</v>
      </c>
      <c r="Q137" s="207"/>
      <c r="R137" s="207"/>
      <c r="S137" s="207"/>
      <c r="T137" s="207"/>
      <c r="U137" s="58">
        <f t="shared" si="28"/>
        <v>0</v>
      </c>
      <c r="V137" s="59">
        <f t="shared" si="29"/>
        <v>0</v>
      </c>
    </row>
    <row r="138" spans="2:22" ht="15" customHeight="1">
      <c r="B138" s="15" t="str">
        <f t="shared" si="22"/>
        <v/>
      </c>
      <c r="C138" s="23"/>
      <c r="D138" s="206"/>
      <c r="E138" s="206"/>
      <c r="F138" s="207"/>
      <c r="G138" s="208"/>
      <c r="H138" s="208"/>
      <c r="I138" s="54" t="str">
        <f t="shared" si="23"/>
        <v/>
      </c>
      <c r="J138" s="54" t="str">
        <f t="shared" si="24"/>
        <v/>
      </c>
      <c r="K138" s="54" t="str">
        <f t="shared" si="25"/>
        <v/>
      </c>
      <c r="L138" s="54" t="str">
        <f t="shared" si="26"/>
        <v/>
      </c>
      <c r="M138" s="212" t="s">
        <v>82</v>
      </c>
      <c r="N138" s="210"/>
      <c r="O138" s="210"/>
      <c r="P138" s="57">
        <f t="shared" si="27"/>
        <v>0</v>
      </c>
      <c r="Q138" s="207"/>
      <c r="R138" s="207"/>
      <c r="S138" s="207"/>
      <c r="T138" s="207"/>
      <c r="U138" s="58">
        <f t="shared" si="28"/>
        <v>0</v>
      </c>
      <c r="V138" s="59">
        <f t="shared" si="29"/>
        <v>0</v>
      </c>
    </row>
    <row r="139" spans="2:22" ht="15" customHeight="1">
      <c r="B139" s="15" t="str">
        <f t="shared" si="22"/>
        <v/>
      </c>
      <c r="C139" s="23"/>
      <c r="D139" s="206"/>
      <c r="E139" s="206"/>
      <c r="F139" s="207"/>
      <c r="G139" s="208"/>
      <c r="H139" s="208"/>
      <c r="I139" s="54" t="str">
        <f t="shared" si="23"/>
        <v/>
      </c>
      <c r="J139" s="54" t="str">
        <f t="shared" si="24"/>
        <v/>
      </c>
      <c r="K139" s="54" t="str">
        <f t="shared" si="25"/>
        <v/>
      </c>
      <c r="L139" s="54" t="str">
        <f t="shared" si="26"/>
        <v/>
      </c>
      <c r="M139" s="212" t="s">
        <v>82</v>
      </c>
      <c r="N139" s="210"/>
      <c r="O139" s="210"/>
      <c r="P139" s="57">
        <f t="shared" si="27"/>
        <v>0</v>
      </c>
      <c r="Q139" s="207"/>
      <c r="R139" s="207"/>
      <c r="S139" s="207"/>
      <c r="T139" s="207"/>
      <c r="U139" s="58">
        <f t="shared" si="28"/>
        <v>0</v>
      </c>
      <c r="V139" s="59">
        <f t="shared" si="29"/>
        <v>0</v>
      </c>
    </row>
    <row r="140" spans="2:22" ht="15" customHeight="1">
      <c r="B140" s="15" t="str">
        <f t="shared" si="22"/>
        <v/>
      </c>
      <c r="C140" s="23"/>
      <c r="D140" s="206"/>
      <c r="E140" s="206"/>
      <c r="F140" s="207"/>
      <c r="G140" s="208"/>
      <c r="H140" s="208"/>
      <c r="I140" s="54" t="str">
        <f t="shared" si="23"/>
        <v/>
      </c>
      <c r="J140" s="54" t="str">
        <f t="shared" si="24"/>
        <v/>
      </c>
      <c r="K140" s="54" t="str">
        <f t="shared" si="25"/>
        <v/>
      </c>
      <c r="L140" s="54" t="str">
        <f t="shared" si="26"/>
        <v/>
      </c>
      <c r="M140" s="212" t="s">
        <v>82</v>
      </c>
      <c r="N140" s="210"/>
      <c r="O140" s="210"/>
      <c r="P140" s="57">
        <f t="shared" si="27"/>
        <v>0</v>
      </c>
      <c r="Q140" s="207"/>
      <c r="R140" s="207"/>
      <c r="S140" s="207"/>
      <c r="T140" s="207"/>
      <c r="U140" s="58">
        <f t="shared" si="28"/>
        <v>0</v>
      </c>
      <c r="V140" s="59">
        <f t="shared" si="29"/>
        <v>0</v>
      </c>
    </row>
    <row r="141" spans="2:22" ht="15" customHeight="1">
      <c r="B141" s="15" t="str">
        <f t="shared" si="22"/>
        <v/>
      </c>
      <c r="C141" s="23"/>
      <c r="D141" s="206"/>
      <c r="E141" s="206"/>
      <c r="F141" s="207"/>
      <c r="G141" s="208"/>
      <c r="H141" s="208"/>
      <c r="I141" s="54" t="str">
        <f t="shared" si="23"/>
        <v/>
      </c>
      <c r="J141" s="54" t="str">
        <f t="shared" si="24"/>
        <v/>
      </c>
      <c r="K141" s="54" t="str">
        <f t="shared" si="25"/>
        <v/>
      </c>
      <c r="L141" s="54" t="str">
        <f t="shared" si="26"/>
        <v/>
      </c>
      <c r="M141" s="212" t="s">
        <v>82</v>
      </c>
      <c r="N141" s="210"/>
      <c r="O141" s="210"/>
      <c r="P141" s="57">
        <f t="shared" si="27"/>
        <v>0</v>
      </c>
      <c r="Q141" s="207"/>
      <c r="R141" s="207"/>
      <c r="S141" s="207"/>
      <c r="T141" s="207"/>
      <c r="U141" s="58">
        <f t="shared" si="28"/>
        <v>0</v>
      </c>
      <c r="V141" s="59">
        <f t="shared" si="29"/>
        <v>0</v>
      </c>
    </row>
    <row r="142" spans="2:22" ht="15" customHeight="1">
      <c r="B142" s="15" t="str">
        <f t="shared" ref="B142:B167" si="30">IF(C142="","",B141+1)</f>
        <v/>
      </c>
      <c r="C142" s="23"/>
      <c r="D142" s="206"/>
      <c r="E142" s="206"/>
      <c r="F142" s="207"/>
      <c r="G142" s="208"/>
      <c r="H142" s="208"/>
      <c r="I142" s="54" t="str">
        <f t="shared" ref="I142:I167" si="31">IF(G142="","",DATEDIF(G142-1,$I$12,"Y"))</f>
        <v/>
      </c>
      <c r="J142" s="54" t="str">
        <f t="shared" ref="J142:J167" si="32">IF(G142="","",DATEDIF(G142-1,$I$12,"YM"))</f>
        <v/>
      </c>
      <c r="K142" s="54" t="str">
        <f t="shared" ref="K142:K167" si="33">IF(H142="","",DATEDIF(H142-1,$I$12,"Y"))</f>
        <v/>
      </c>
      <c r="L142" s="54" t="str">
        <f t="shared" ref="L142:L167" si="34">IF(H142="","",DATEDIF(H142-1,$I$12,"YM"))</f>
        <v/>
      </c>
      <c r="M142" s="212" t="s">
        <v>82</v>
      </c>
      <c r="N142" s="210"/>
      <c r="O142" s="210"/>
      <c r="P142" s="57">
        <f t="shared" ref="P142:P167" si="35">SUM(M142:O142)</f>
        <v>0</v>
      </c>
      <c r="Q142" s="207"/>
      <c r="R142" s="207"/>
      <c r="S142" s="207"/>
      <c r="T142" s="207"/>
      <c r="U142" s="58">
        <f t="shared" ref="U142:U167" si="36">SUM(Q142:T142)</f>
        <v>0</v>
      </c>
      <c r="V142" s="59">
        <f t="shared" ref="V142:V167" si="37">P142+U142</f>
        <v>0</v>
      </c>
    </row>
    <row r="143" spans="2:22" ht="15" customHeight="1">
      <c r="B143" s="15" t="str">
        <f t="shared" si="30"/>
        <v/>
      </c>
      <c r="C143" s="23"/>
      <c r="D143" s="206"/>
      <c r="E143" s="206"/>
      <c r="F143" s="207"/>
      <c r="G143" s="208"/>
      <c r="H143" s="208"/>
      <c r="I143" s="54" t="str">
        <f t="shared" si="31"/>
        <v/>
      </c>
      <c r="J143" s="54" t="str">
        <f t="shared" si="32"/>
        <v/>
      </c>
      <c r="K143" s="54" t="str">
        <f t="shared" si="33"/>
        <v/>
      </c>
      <c r="L143" s="54" t="str">
        <f t="shared" si="34"/>
        <v/>
      </c>
      <c r="M143" s="212" t="s">
        <v>82</v>
      </c>
      <c r="N143" s="210"/>
      <c r="O143" s="210"/>
      <c r="P143" s="57">
        <f t="shared" si="35"/>
        <v>0</v>
      </c>
      <c r="Q143" s="207"/>
      <c r="R143" s="207"/>
      <c r="S143" s="207"/>
      <c r="T143" s="207"/>
      <c r="U143" s="58">
        <f t="shared" si="36"/>
        <v>0</v>
      </c>
      <c r="V143" s="59">
        <f t="shared" si="37"/>
        <v>0</v>
      </c>
    </row>
    <row r="144" spans="2:22" ht="15" customHeight="1">
      <c r="B144" s="15" t="str">
        <f t="shared" si="30"/>
        <v/>
      </c>
      <c r="C144" s="23"/>
      <c r="D144" s="206"/>
      <c r="E144" s="206"/>
      <c r="F144" s="207"/>
      <c r="G144" s="208"/>
      <c r="H144" s="208"/>
      <c r="I144" s="54" t="str">
        <f t="shared" si="31"/>
        <v/>
      </c>
      <c r="J144" s="54" t="str">
        <f t="shared" si="32"/>
        <v/>
      </c>
      <c r="K144" s="54" t="str">
        <f t="shared" si="33"/>
        <v/>
      </c>
      <c r="L144" s="54" t="str">
        <f t="shared" si="34"/>
        <v/>
      </c>
      <c r="M144" s="212" t="s">
        <v>82</v>
      </c>
      <c r="N144" s="210"/>
      <c r="O144" s="210"/>
      <c r="P144" s="57">
        <f t="shared" si="35"/>
        <v>0</v>
      </c>
      <c r="Q144" s="207"/>
      <c r="R144" s="207"/>
      <c r="S144" s="207"/>
      <c r="T144" s="207"/>
      <c r="U144" s="58">
        <f t="shared" si="36"/>
        <v>0</v>
      </c>
      <c r="V144" s="59">
        <f t="shared" si="37"/>
        <v>0</v>
      </c>
    </row>
    <row r="145" spans="2:22" ht="15" customHeight="1">
      <c r="B145" s="15" t="str">
        <f t="shared" si="30"/>
        <v/>
      </c>
      <c r="C145" s="23"/>
      <c r="D145" s="206"/>
      <c r="E145" s="206"/>
      <c r="F145" s="207"/>
      <c r="G145" s="208"/>
      <c r="H145" s="208"/>
      <c r="I145" s="54" t="str">
        <f t="shared" si="31"/>
        <v/>
      </c>
      <c r="J145" s="54" t="str">
        <f t="shared" si="32"/>
        <v/>
      </c>
      <c r="K145" s="54" t="str">
        <f t="shared" si="33"/>
        <v/>
      </c>
      <c r="L145" s="54" t="str">
        <f t="shared" si="34"/>
        <v/>
      </c>
      <c r="M145" s="212" t="s">
        <v>82</v>
      </c>
      <c r="N145" s="210"/>
      <c r="O145" s="210"/>
      <c r="P145" s="57">
        <f t="shared" si="35"/>
        <v>0</v>
      </c>
      <c r="Q145" s="207"/>
      <c r="R145" s="207"/>
      <c r="S145" s="207"/>
      <c r="T145" s="207"/>
      <c r="U145" s="58">
        <f t="shared" si="36"/>
        <v>0</v>
      </c>
      <c r="V145" s="59">
        <f t="shared" si="37"/>
        <v>0</v>
      </c>
    </row>
    <row r="146" spans="2:22" ht="15" customHeight="1">
      <c r="B146" s="15" t="str">
        <f t="shared" si="30"/>
        <v/>
      </c>
      <c r="C146" s="23"/>
      <c r="D146" s="206"/>
      <c r="E146" s="206"/>
      <c r="F146" s="207"/>
      <c r="G146" s="208"/>
      <c r="H146" s="208"/>
      <c r="I146" s="54" t="str">
        <f t="shared" si="31"/>
        <v/>
      </c>
      <c r="J146" s="54" t="str">
        <f t="shared" si="32"/>
        <v/>
      </c>
      <c r="K146" s="54" t="str">
        <f t="shared" si="33"/>
        <v/>
      </c>
      <c r="L146" s="54" t="str">
        <f t="shared" si="34"/>
        <v/>
      </c>
      <c r="M146" s="212" t="s">
        <v>82</v>
      </c>
      <c r="N146" s="210"/>
      <c r="O146" s="210"/>
      <c r="P146" s="57">
        <f t="shared" si="35"/>
        <v>0</v>
      </c>
      <c r="Q146" s="207"/>
      <c r="R146" s="207"/>
      <c r="S146" s="207"/>
      <c r="T146" s="207"/>
      <c r="U146" s="58">
        <f t="shared" si="36"/>
        <v>0</v>
      </c>
      <c r="V146" s="59">
        <f t="shared" si="37"/>
        <v>0</v>
      </c>
    </row>
    <row r="147" spans="2:22" ht="15" customHeight="1">
      <c r="B147" s="15" t="str">
        <f t="shared" si="30"/>
        <v/>
      </c>
      <c r="C147" s="23"/>
      <c r="D147" s="206"/>
      <c r="E147" s="206"/>
      <c r="F147" s="207"/>
      <c r="G147" s="208"/>
      <c r="H147" s="208"/>
      <c r="I147" s="54" t="str">
        <f t="shared" si="31"/>
        <v/>
      </c>
      <c r="J147" s="54" t="str">
        <f t="shared" si="32"/>
        <v/>
      </c>
      <c r="K147" s="54" t="str">
        <f t="shared" si="33"/>
        <v/>
      </c>
      <c r="L147" s="54" t="str">
        <f t="shared" si="34"/>
        <v/>
      </c>
      <c r="M147" s="212" t="s">
        <v>82</v>
      </c>
      <c r="N147" s="210"/>
      <c r="O147" s="210"/>
      <c r="P147" s="57">
        <f t="shared" si="35"/>
        <v>0</v>
      </c>
      <c r="Q147" s="207"/>
      <c r="R147" s="207"/>
      <c r="S147" s="207"/>
      <c r="T147" s="207"/>
      <c r="U147" s="58">
        <f t="shared" si="36"/>
        <v>0</v>
      </c>
      <c r="V147" s="59">
        <f t="shared" si="37"/>
        <v>0</v>
      </c>
    </row>
    <row r="148" spans="2:22" ht="15" customHeight="1">
      <c r="B148" s="15" t="str">
        <f t="shared" si="30"/>
        <v/>
      </c>
      <c r="C148" s="23"/>
      <c r="D148" s="206"/>
      <c r="E148" s="206"/>
      <c r="F148" s="207"/>
      <c r="G148" s="208"/>
      <c r="H148" s="208"/>
      <c r="I148" s="54" t="str">
        <f t="shared" si="31"/>
        <v/>
      </c>
      <c r="J148" s="54" t="str">
        <f t="shared" si="32"/>
        <v/>
      </c>
      <c r="K148" s="54" t="str">
        <f t="shared" si="33"/>
        <v/>
      </c>
      <c r="L148" s="54" t="str">
        <f t="shared" si="34"/>
        <v/>
      </c>
      <c r="M148" s="212" t="s">
        <v>82</v>
      </c>
      <c r="N148" s="210"/>
      <c r="O148" s="210"/>
      <c r="P148" s="57">
        <f t="shared" si="35"/>
        <v>0</v>
      </c>
      <c r="Q148" s="207"/>
      <c r="R148" s="207"/>
      <c r="S148" s="207"/>
      <c r="T148" s="207"/>
      <c r="U148" s="58">
        <f t="shared" si="36"/>
        <v>0</v>
      </c>
      <c r="V148" s="59">
        <f t="shared" si="37"/>
        <v>0</v>
      </c>
    </row>
    <row r="149" spans="2:22" ht="15" customHeight="1">
      <c r="B149" s="15" t="str">
        <f t="shared" si="30"/>
        <v/>
      </c>
      <c r="C149" s="23"/>
      <c r="D149" s="206"/>
      <c r="E149" s="206"/>
      <c r="F149" s="207"/>
      <c r="G149" s="208"/>
      <c r="H149" s="208"/>
      <c r="I149" s="54" t="str">
        <f t="shared" si="31"/>
        <v/>
      </c>
      <c r="J149" s="54" t="str">
        <f t="shared" si="32"/>
        <v/>
      </c>
      <c r="K149" s="54" t="str">
        <f t="shared" si="33"/>
        <v/>
      </c>
      <c r="L149" s="54" t="str">
        <f t="shared" si="34"/>
        <v/>
      </c>
      <c r="M149" s="212" t="s">
        <v>82</v>
      </c>
      <c r="N149" s="210"/>
      <c r="O149" s="210"/>
      <c r="P149" s="57">
        <f t="shared" si="35"/>
        <v>0</v>
      </c>
      <c r="Q149" s="207"/>
      <c r="R149" s="207"/>
      <c r="S149" s="207"/>
      <c r="T149" s="207"/>
      <c r="U149" s="58">
        <f t="shared" si="36"/>
        <v>0</v>
      </c>
      <c r="V149" s="59">
        <f t="shared" si="37"/>
        <v>0</v>
      </c>
    </row>
    <row r="150" spans="2:22" ht="15" customHeight="1">
      <c r="B150" s="15" t="str">
        <f t="shared" si="30"/>
        <v/>
      </c>
      <c r="C150" s="23"/>
      <c r="D150" s="206"/>
      <c r="E150" s="206"/>
      <c r="F150" s="207"/>
      <c r="G150" s="208"/>
      <c r="H150" s="208"/>
      <c r="I150" s="54" t="str">
        <f t="shared" si="31"/>
        <v/>
      </c>
      <c r="J150" s="54" t="str">
        <f t="shared" si="32"/>
        <v/>
      </c>
      <c r="K150" s="54" t="str">
        <f t="shared" si="33"/>
        <v/>
      </c>
      <c r="L150" s="54" t="str">
        <f t="shared" si="34"/>
        <v/>
      </c>
      <c r="M150" s="212" t="s">
        <v>82</v>
      </c>
      <c r="N150" s="210"/>
      <c r="O150" s="210"/>
      <c r="P150" s="57">
        <f t="shared" si="35"/>
        <v>0</v>
      </c>
      <c r="Q150" s="207"/>
      <c r="R150" s="207"/>
      <c r="S150" s="207"/>
      <c r="T150" s="207"/>
      <c r="U150" s="58">
        <f t="shared" si="36"/>
        <v>0</v>
      </c>
      <c r="V150" s="59">
        <f t="shared" si="37"/>
        <v>0</v>
      </c>
    </row>
    <row r="151" spans="2:22" ht="15" customHeight="1">
      <c r="B151" s="15" t="str">
        <f t="shared" si="30"/>
        <v/>
      </c>
      <c r="C151" s="23"/>
      <c r="D151" s="206"/>
      <c r="E151" s="206"/>
      <c r="F151" s="207"/>
      <c r="G151" s="208"/>
      <c r="H151" s="208"/>
      <c r="I151" s="54" t="str">
        <f t="shared" si="31"/>
        <v/>
      </c>
      <c r="J151" s="54" t="str">
        <f t="shared" si="32"/>
        <v/>
      </c>
      <c r="K151" s="54" t="str">
        <f t="shared" si="33"/>
        <v/>
      </c>
      <c r="L151" s="54" t="str">
        <f t="shared" si="34"/>
        <v/>
      </c>
      <c r="M151" s="212" t="s">
        <v>82</v>
      </c>
      <c r="N151" s="210"/>
      <c r="O151" s="210"/>
      <c r="P151" s="57">
        <f t="shared" si="35"/>
        <v>0</v>
      </c>
      <c r="Q151" s="207"/>
      <c r="R151" s="207"/>
      <c r="S151" s="207"/>
      <c r="T151" s="207"/>
      <c r="U151" s="58">
        <f t="shared" si="36"/>
        <v>0</v>
      </c>
      <c r="V151" s="59">
        <f t="shared" si="37"/>
        <v>0</v>
      </c>
    </row>
    <row r="152" spans="2:22" ht="15" customHeight="1">
      <c r="B152" s="15" t="str">
        <f t="shared" si="30"/>
        <v/>
      </c>
      <c r="C152" s="23"/>
      <c r="D152" s="206"/>
      <c r="E152" s="206"/>
      <c r="F152" s="207"/>
      <c r="G152" s="208"/>
      <c r="H152" s="208"/>
      <c r="I152" s="54" t="str">
        <f t="shared" si="31"/>
        <v/>
      </c>
      <c r="J152" s="54" t="str">
        <f t="shared" si="32"/>
        <v/>
      </c>
      <c r="K152" s="54" t="str">
        <f t="shared" si="33"/>
        <v/>
      </c>
      <c r="L152" s="54" t="str">
        <f t="shared" si="34"/>
        <v/>
      </c>
      <c r="M152" s="212" t="s">
        <v>82</v>
      </c>
      <c r="N152" s="210"/>
      <c r="O152" s="210"/>
      <c r="P152" s="57">
        <f t="shared" si="35"/>
        <v>0</v>
      </c>
      <c r="Q152" s="207"/>
      <c r="R152" s="207"/>
      <c r="S152" s="207"/>
      <c r="T152" s="207"/>
      <c r="U152" s="58">
        <f t="shared" si="36"/>
        <v>0</v>
      </c>
      <c r="V152" s="59">
        <f t="shared" si="37"/>
        <v>0</v>
      </c>
    </row>
    <row r="153" spans="2:22" ht="15" customHeight="1">
      <c r="B153" s="15" t="str">
        <f t="shared" si="30"/>
        <v/>
      </c>
      <c r="C153" s="23"/>
      <c r="D153" s="206"/>
      <c r="E153" s="206"/>
      <c r="F153" s="207"/>
      <c r="G153" s="208"/>
      <c r="H153" s="208"/>
      <c r="I153" s="54" t="str">
        <f t="shared" si="31"/>
        <v/>
      </c>
      <c r="J153" s="54" t="str">
        <f t="shared" si="32"/>
        <v/>
      </c>
      <c r="K153" s="54" t="str">
        <f t="shared" si="33"/>
        <v/>
      </c>
      <c r="L153" s="54" t="str">
        <f t="shared" si="34"/>
        <v/>
      </c>
      <c r="M153" s="212" t="s">
        <v>82</v>
      </c>
      <c r="N153" s="210"/>
      <c r="O153" s="210"/>
      <c r="P153" s="57">
        <f t="shared" si="35"/>
        <v>0</v>
      </c>
      <c r="Q153" s="207"/>
      <c r="R153" s="207"/>
      <c r="S153" s="207"/>
      <c r="T153" s="207"/>
      <c r="U153" s="58">
        <f t="shared" si="36"/>
        <v>0</v>
      </c>
      <c r="V153" s="59">
        <f t="shared" si="37"/>
        <v>0</v>
      </c>
    </row>
    <row r="154" spans="2:22" ht="15" customHeight="1">
      <c r="B154" s="15" t="str">
        <f t="shared" si="30"/>
        <v/>
      </c>
      <c r="C154" s="23"/>
      <c r="D154" s="206"/>
      <c r="E154" s="206"/>
      <c r="F154" s="207"/>
      <c r="G154" s="208"/>
      <c r="H154" s="208"/>
      <c r="I154" s="54" t="str">
        <f t="shared" si="31"/>
        <v/>
      </c>
      <c r="J154" s="54" t="str">
        <f t="shared" si="32"/>
        <v/>
      </c>
      <c r="K154" s="54" t="str">
        <f t="shared" si="33"/>
        <v/>
      </c>
      <c r="L154" s="54" t="str">
        <f t="shared" si="34"/>
        <v/>
      </c>
      <c r="M154" s="212" t="s">
        <v>82</v>
      </c>
      <c r="N154" s="210"/>
      <c r="O154" s="210"/>
      <c r="P154" s="57">
        <f t="shared" si="35"/>
        <v>0</v>
      </c>
      <c r="Q154" s="207"/>
      <c r="R154" s="207"/>
      <c r="S154" s="207"/>
      <c r="T154" s="207"/>
      <c r="U154" s="58">
        <f t="shared" si="36"/>
        <v>0</v>
      </c>
      <c r="V154" s="59">
        <f t="shared" si="37"/>
        <v>0</v>
      </c>
    </row>
    <row r="155" spans="2:22" ht="15" customHeight="1">
      <c r="B155" s="15" t="str">
        <f t="shared" si="30"/>
        <v/>
      </c>
      <c r="C155" s="23"/>
      <c r="D155" s="206"/>
      <c r="E155" s="206"/>
      <c r="F155" s="207"/>
      <c r="G155" s="208"/>
      <c r="H155" s="208"/>
      <c r="I155" s="54" t="str">
        <f t="shared" si="31"/>
        <v/>
      </c>
      <c r="J155" s="54" t="str">
        <f t="shared" si="32"/>
        <v/>
      </c>
      <c r="K155" s="54" t="str">
        <f t="shared" si="33"/>
        <v/>
      </c>
      <c r="L155" s="54" t="str">
        <f t="shared" si="34"/>
        <v/>
      </c>
      <c r="M155" s="212" t="s">
        <v>82</v>
      </c>
      <c r="N155" s="210"/>
      <c r="O155" s="210"/>
      <c r="P155" s="57">
        <f t="shared" si="35"/>
        <v>0</v>
      </c>
      <c r="Q155" s="207"/>
      <c r="R155" s="207"/>
      <c r="S155" s="207"/>
      <c r="T155" s="207"/>
      <c r="U155" s="58">
        <f t="shared" si="36"/>
        <v>0</v>
      </c>
      <c r="V155" s="59">
        <f t="shared" si="37"/>
        <v>0</v>
      </c>
    </row>
    <row r="156" spans="2:22" ht="15" customHeight="1">
      <c r="B156" s="15" t="str">
        <f t="shared" si="30"/>
        <v/>
      </c>
      <c r="C156" s="23"/>
      <c r="D156" s="206"/>
      <c r="E156" s="206"/>
      <c r="F156" s="207"/>
      <c r="G156" s="208"/>
      <c r="H156" s="208"/>
      <c r="I156" s="54" t="str">
        <f t="shared" si="31"/>
        <v/>
      </c>
      <c r="J156" s="54" t="str">
        <f t="shared" si="32"/>
        <v/>
      </c>
      <c r="K156" s="54" t="str">
        <f t="shared" si="33"/>
        <v/>
      </c>
      <c r="L156" s="54" t="str">
        <f t="shared" si="34"/>
        <v/>
      </c>
      <c r="M156" s="212" t="s">
        <v>82</v>
      </c>
      <c r="N156" s="210"/>
      <c r="O156" s="210"/>
      <c r="P156" s="57">
        <f t="shared" si="35"/>
        <v>0</v>
      </c>
      <c r="Q156" s="207"/>
      <c r="R156" s="207"/>
      <c r="S156" s="207"/>
      <c r="T156" s="207"/>
      <c r="U156" s="58">
        <f t="shared" si="36"/>
        <v>0</v>
      </c>
      <c r="V156" s="59">
        <f t="shared" si="37"/>
        <v>0</v>
      </c>
    </row>
    <row r="157" spans="2:22" ht="15" customHeight="1">
      <c r="B157" s="15" t="str">
        <f t="shared" si="30"/>
        <v/>
      </c>
      <c r="C157" s="23"/>
      <c r="D157" s="206"/>
      <c r="E157" s="206"/>
      <c r="F157" s="207"/>
      <c r="G157" s="208"/>
      <c r="H157" s="208"/>
      <c r="I157" s="54" t="str">
        <f t="shared" si="31"/>
        <v/>
      </c>
      <c r="J157" s="54" t="str">
        <f t="shared" si="32"/>
        <v/>
      </c>
      <c r="K157" s="54" t="str">
        <f t="shared" si="33"/>
        <v/>
      </c>
      <c r="L157" s="54" t="str">
        <f t="shared" si="34"/>
        <v/>
      </c>
      <c r="M157" s="212" t="s">
        <v>82</v>
      </c>
      <c r="N157" s="210"/>
      <c r="O157" s="210"/>
      <c r="P157" s="57">
        <f t="shared" si="35"/>
        <v>0</v>
      </c>
      <c r="Q157" s="207"/>
      <c r="R157" s="207"/>
      <c r="S157" s="207"/>
      <c r="T157" s="207"/>
      <c r="U157" s="58">
        <f t="shared" si="36"/>
        <v>0</v>
      </c>
      <c r="V157" s="59">
        <f t="shared" si="37"/>
        <v>0</v>
      </c>
    </row>
    <row r="158" spans="2:22" ht="15" customHeight="1">
      <c r="B158" s="15" t="str">
        <f t="shared" si="30"/>
        <v/>
      </c>
      <c r="C158" s="23"/>
      <c r="D158" s="206"/>
      <c r="E158" s="206"/>
      <c r="F158" s="207"/>
      <c r="G158" s="208"/>
      <c r="H158" s="208"/>
      <c r="I158" s="54" t="str">
        <f t="shared" si="31"/>
        <v/>
      </c>
      <c r="J158" s="54" t="str">
        <f t="shared" si="32"/>
        <v/>
      </c>
      <c r="K158" s="54" t="str">
        <f t="shared" si="33"/>
        <v/>
      </c>
      <c r="L158" s="54" t="str">
        <f t="shared" si="34"/>
        <v/>
      </c>
      <c r="M158" s="212" t="s">
        <v>82</v>
      </c>
      <c r="N158" s="210"/>
      <c r="O158" s="210"/>
      <c r="P158" s="57">
        <f t="shared" si="35"/>
        <v>0</v>
      </c>
      <c r="Q158" s="207"/>
      <c r="R158" s="207"/>
      <c r="S158" s="207"/>
      <c r="T158" s="207"/>
      <c r="U158" s="58">
        <f t="shared" si="36"/>
        <v>0</v>
      </c>
      <c r="V158" s="59">
        <f t="shared" si="37"/>
        <v>0</v>
      </c>
    </row>
    <row r="159" spans="2:22" ht="15" customHeight="1">
      <c r="B159" s="15" t="str">
        <f t="shared" si="30"/>
        <v/>
      </c>
      <c r="C159" s="23"/>
      <c r="D159" s="206"/>
      <c r="E159" s="206"/>
      <c r="F159" s="207"/>
      <c r="G159" s="208"/>
      <c r="H159" s="208"/>
      <c r="I159" s="54" t="str">
        <f t="shared" si="31"/>
        <v/>
      </c>
      <c r="J159" s="54" t="str">
        <f t="shared" si="32"/>
        <v/>
      </c>
      <c r="K159" s="54" t="str">
        <f t="shared" si="33"/>
        <v/>
      </c>
      <c r="L159" s="54" t="str">
        <f t="shared" si="34"/>
        <v/>
      </c>
      <c r="M159" s="212" t="s">
        <v>82</v>
      </c>
      <c r="N159" s="210"/>
      <c r="O159" s="210"/>
      <c r="P159" s="57">
        <f t="shared" si="35"/>
        <v>0</v>
      </c>
      <c r="Q159" s="207"/>
      <c r="R159" s="207"/>
      <c r="S159" s="207"/>
      <c r="T159" s="207"/>
      <c r="U159" s="58">
        <f t="shared" si="36"/>
        <v>0</v>
      </c>
      <c r="V159" s="59">
        <f t="shared" si="37"/>
        <v>0</v>
      </c>
    </row>
    <row r="160" spans="2:22" ht="15" customHeight="1">
      <c r="B160" s="15" t="str">
        <f t="shared" si="30"/>
        <v/>
      </c>
      <c r="C160" s="23"/>
      <c r="D160" s="206"/>
      <c r="E160" s="206"/>
      <c r="F160" s="207"/>
      <c r="G160" s="208"/>
      <c r="H160" s="208"/>
      <c r="I160" s="54" t="str">
        <f t="shared" si="31"/>
        <v/>
      </c>
      <c r="J160" s="54" t="str">
        <f t="shared" si="32"/>
        <v/>
      </c>
      <c r="K160" s="54" t="str">
        <f t="shared" si="33"/>
        <v/>
      </c>
      <c r="L160" s="54" t="str">
        <f t="shared" si="34"/>
        <v/>
      </c>
      <c r="M160" s="212" t="s">
        <v>82</v>
      </c>
      <c r="N160" s="210"/>
      <c r="O160" s="210"/>
      <c r="P160" s="57">
        <f t="shared" si="35"/>
        <v>0</v>
      </c>
      <c r="Q160" s="207"/>
      <c r="R160" s="207"/>
      <c r="S160" s="207"/>
      <c r="T160" s="207"/>
      <c r="U160" s="58">
        <f t="shared" si="36"/>
        <v>0</v>
      </c>
      <c r="V160" s="59">
        <f t="shared" si="37"/>
        <v>0</v>
      </c>
    </row>
    <row r="161" spans="2:22" ht="15" customHeight="1">
      <c r="B161" s="15" t="str">
        <f t="shared" si="30"/>
        <v/>
      </c>
      <c r="C161" s="23"/>
      <c r="D161" s="206"/>
      <c r="E161" s="206"/>
      <c r="F161" s="207"/>
      <c r="G161" s="208"/>
      <c r="H161" s="208"/>
      <c r="I161" s="54" t="str">
        <f t="shared" si="31"/>
        <v/>
      </c>
      <c r="J161" s="54" t="str">
        <f t="shared" si="32"/>
        <v/>
      </c>
      <c r="K161" s="54" t="str">
        <f t="shared" si="33"/>
        <v/>
      </c>
      <c r="L161" s="54" t="str">
        <f t="shared" si="34"/>
        <v/>
      </c>
      <c r="M161" s="212" t="s">
        <v>82</v>
      </c>
      <c r="N161" s="210"/>
      <c r="O161" s="210"/>
      <c r="P161" s="57">
        <f t="shared" si="35"/>
        <v>0</v>
      </c>
      <c r="Q161" s="207"/>
      <c r="R161" s="207"/>
      <c r="S161" s="207"/>
      <c r="T161" s="207"/>
      <c r="U161" s="58">
        <f t="shared" si="36"/>
        <v>0</v>
      </c>
      <c r="V161" s="59">
        <f t="shared" si="37"/>
        <v>0</v>
      </c>
    </row>
    <row r="162" spans="2:22" ht="15" customHeight="1">
      <c r="B162" s="15" t="str">
        <f t="shared" si="30"/>
        <v/>
      </c>
      <c r="C162" s="23"/>
      <c r="D162" s="206"/>
      <c r="E162" s="206"/>
      <c r="F162" s="207"/>
      <c r="G162" s="208"/>
      <c r="H162" s="208"/>
      <c r="I162" s="54" t="str">
        <f t="shared" si="31"/>
        <v/>
      </c>
      <c r="J162" s="54" t="str">
        <f t="shared" si="32"/>
        <v/>
      </c>
      <c r="K162" s="54" t="str">
        <f t="shared" si="33"/>
        <v/>
      </c>
      <c r="L162" s="54" t="str">
        <f t="shared" si="34"/>
        <v/>
      </c>
      <c r="M162" s="212" t="s">
        <v>82</v>
      </c>
      <c r="N162" s="210"/>
      <c r="O162" s="210"/>
      <c r="P162" s="57">
        <f t="shared" si="35"/>
        <v>0</v>
      </c>
      <c r="Q162" s="207"/>
      <c r="R162" s="207"/>
      <c r="S162" s="207"/>
      <c r="T162" s="207"/>
      <c r="U162" s="58">
        <f t="shared" si="36"/>
        <v>0</v>
      </c>
      <c r="V162" s="59">
        <f t="shared" si="37"/>
        <v>0</v>
      </c>
    </row>
    <row r="163" spans="2:22" ht="15" customHeight="1">
      <c r="B163" s="15" t="str">
        <f t="shared" si="30"/>
        <v/>
      </c>
      <c r="C163" s="23"/>
      <c r="D163" s="206"/>
      <c r="E163" s="206"/>
      <c r="F163" s="207"/>
      <c r="G163" s="208"/>
      <c r="H163" s="208"/>
      <c r="I163" s="54" t="str">
        <f t="shared" si="31"/>
        <v/>
      </c>
      <c r="J163" s="54" t="str">
        <f t="shared" si="32"/>
        <v/>
      </c>
      <c r="K163" s="54" t="str">
        <f t="shared" si="33"/>
        <v/>
      </c>
      <c r="L163" s="54" t="str">
        <f t="shared" si="34"/>
        <v/>
      </c>
      <c r="M163" s="212" t="s">
        <v>82</v>
      </c>
      <c r="N163" s="210"/>
      <c r="O163" s="210"/>
      <c r="P163" s="57">
        <f t="shared" si="35"/>
        <v>0</v>
      </c>
      <c r="Q163" s="207"/>
      <c r="R163" s="207"/>
      <c r="S163" s="207"/>
      <c r="T163" s="207"/>
      <c r="U163" s="58">
        <f t="shared" si="36"/>
        <v>0</v>
      </c>
      <c r="V163" s="59">
        <f t="shared" si="37"/>
        <v>0</v>
      </c>
    </row>
    <row r="164" spans="2:22" ht="15" customHeight="1">
      <c r="B164" s="15" t="str">
        <f t="shared" si="30"/>
        <v/>
      </c>
      <c r="C164" s="23"/>
      <c r="D164" s="206"/>
      <c r="E164" s="206"/>
      <c r="F164" s="207"/>
      <c r="G164" s="208"/>
      <c r="H164" s="208"/>
      <c r="I164" s="54" t="str">
        <f t="shared" si="31"/>
        <v/>
      </c>
      <c r="J164" s="54" t="str">
        <f t="shared" si="32"/>
        <v/>
      </c>
      <c r="K164" s="54" t="str">
        <f t="shared" si="33"/>
        <v/>
      </c>
      <c r="L164" s="54" t="str">
        <f t="shared" si="34"/>
        <v/>
      </c>
      <c r="M164" s="212" t="s">
        <v>82</v>
      </c>
      <c r="N164" s="210"/>
      <c r="O164" s="210"/>
      <c r="P164" s="57">
        <f t="shared" si="35"/>
        <v>0</v>
      </c>
      <c r="Q164" s="207"/>
      <c r="R164" s="207"/>
      <c r="S164" s="207"/>
      <c r="T164" s="207"/>
      <c r="U164" s="58">
        <f t="shared" si="36"/>
        <v>0</v>
      </c>
      <c r="V164" s="59">
        <f t="shared" si="37"/>
        <v>0</v>
      </c>
    </row>
    <row r="165" spans="2:22" ht="15" customHeight="1">
      <c r="B165" s="15" t="str">
        <f t="shared" si="30"/>
        <v/>
      </c>
      <c r="C165" s="23"/>
      <c r="D165" s="206"/>
      <c r="E165" s="206"/>
      <c r="F165" s="207"/>
      <c r="G165" s="208"/>
      <c r="H165" s="208"/>
      <c r="I165" s="54" t="str">
        <f t="shared" si="31"/>
        <v/>
      </c>
      <c r="J165" s="54" t="str">
        <f t="shared" si="32"/>
        <v/>
      </c>
      <c r="K165" s="54" t="str">
        <f t="shared" si="33"/>
        <v/>
      </c>
      <c r="L165" s="54" t="str">
        <f t="shared" si="34"/>
        <v/>
      </c>
      <c r="M165" s="212" t="s">
        <v>82</v>
      </c>
      <c r="N165" s="210"/>
      <c r="O165" s="210"/>
      <c r="P165" s="57">
        <f t="shared" si="35"/>
        <v>0</v>
      </c>
      <c r="Q165" s="207"/>
      <c r="R165" s="207"/>
      <c r="S165" s="207"/>
      <c r="T165" s="207"/>
      <c r="U165" s="58">
        <f t="shared" si="36"/>
        <v>0</v>
      </c>
      <c r="V165" s="59">
        <f t="shared" si="37"/>
        <v>0</v>
      </c>
    </row>
    <row r="166" spans="2:22" ht="15" customHeight="1">
      <c r="B166" s="15" t="str">
        <f t="shared" si="30"/>
        <v/>
      </c>
      <c r="C166" s="23"/>
      <c r="D166" s="206"/>
      <c r="E166" s="206"/>
      <c r="F166" s="207"/>
      <c r="G166" s="208"/>
      <c r="H166" s="208"/>
      <c r="I166" s="54" t="str">
        <f t="shared" si="31"/>
        <v/>
      </c>
      <c r="J166" s="54" t="str">
        <f t="shared" si="32"/>
        <v/>
      </c>
      <c r="K166" s="54" t="str">
        <f t="shared" si="33"/>
        <v/>
      </c>
      <c r="L166" s="54" t="str">
        <f t="shared" si="34"/>
        <v/>
      </c>
      <c r="M166" s="212" t="s">
        <v>82</v>
      </c>
      <c r="N166" s="210"/>
      <c r="O166" s="210"/>
      <c r="P166" s="57">
        <f t="shared" si="35"/>
        <v>0</v>
      </c>
      <c r="Q166" s="207"/>
      <c r="R166" s="207"/>
      <c r="S166" s="207"/>
      <c r="T166" s="207"/>
      <c r="U166" s="58">
        <f t="shared" si="36"/>
        <v>0</v>
      </c>
      <c r="V166" s="59">
        <f t="shared" si="37"/>
        <v>0</v>
      </c>
    </row>
    <row r="167" spans="2:22" ht="15" customHeight="1">
      <c r="B167" s="15" t="str">
        <f t="shared" si="30"/>
        <v/>
      </c>
      <c r="C167" s="23"/>
      <c r="D167" s="206"/>
      <c r="E167" s="206"/>
      <c r="F167" s="207"/>
      <c r="G167" s="208"/>
      <c r="H167" s="208"/>
      <c r="I167" s="54" t="str">
        <f t="shared" si="31"/>
        <v/>
      </c>
      <c r="J167" s="54" t="str">
        <f t="shared" si="32"/>
        <v/>
      </c>
      <c r="K167" s="54" t="str">
        <f t="shared" si="33"/>
        <v/>
      </c>
      <c r="L167" s="54" t="str">
        <f t="shared" si="34"/>
        <v/>
      </c>
      <c r="M167" s="212" t="s">
        <v>82</v>
      </c>
      <c r="N167" s="210"/>
      <c r="O167" s="210"/>
      <c r="P167" s="57">
        <f t="shared" si="35"/>
        <v>0</v>
      </c>
      <c r="Q167" s="207"/>
      <c r="R167" s="207"/>
      <c r="S167" s="207"/>
      <c r="T167" s="207"/>
      <c r="U167" s="58">
        <f t="shared" si="36"/>
        <v>0</v>
      </c>
      <c r="V167" s="59">
        <f t="shared" si="37"/>
        <v>0</v>
      </c>
    </row>
    <row r="169" spans="2:22" ht="14.4">
      <c r="C169" s="93" t="s">
        <v>110</v>
      </c>
    </row>
  </sheetData>
  <sheetProtection algorithmName="SHA-512" hashValue="iYFOLg26X+DU3heTfgxcxW7Ec1gzGDqfeae7F4kZiLOtrbUbAaUi+mav1b1MgGoHjLbqJOY6aZV7h4io8v6gCA==" saltValue="uZEFyXGz68dGQlGCxuHzQw==" spinCount="100000" sheet="1" objects="1" scenarios="1"/>
  <mergeCells count="13">
    <mergeCell ref="I11:K11"/>
    <mergeCell ref="V16:V17"/>
    <mergeCell ref="I16:J16"/>
    <mergeCell ref="K16:L16"/>
    <mergeCell ref="Q16:U16"/>
    <mergeCell ref="M16:P16"/>
    <mergeCell ref="I12:K12"/>
    <mergeCell ref="C16:C17"/>
    <mergeCell ref="D16:D17"/>
    <mergeCell ref="F16:F17"/>
    <mergeCell ref="G16:G17"/>
    <mergeCell ref="H16:H17"/>
    <mergeCell ref="E16:E17"/>
  </mergeCells>
  <phoneticPr fontId="8"/>
  <printOptions horizontalCentered="1"/>
  <pageMargins left="0.59055118110236227" right="0.59055118110236227" top="0.59055118110236227" bottom="0.59055118110236227" header="0.51181102362204722" footer="0.51181102362204722"/>
  <pageSetup paperSize="9" scale="70" orientation="landscape" r:id="rId1"/>
  <headerFooter alignWithMargins="0">
    <oddFooter>&amp;C&amp;12&amp;P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1"/>
    <pageSetUpPr autoPageBreaks="0"/>
  </sheetPr>
  <dimension ref="B1:M124"/>
  <sheetViews>
    <sheetView showGridLines="0" zoomScaleNormal="100" workbookViewId="0">
      <selection activeCell="K47" sqref="K47"/>
    </sheetView>
  </sheetViews>
  <sheetFormatPr defaultRowHeight="13.2"/>
  <cols>
    <col min="1" max="1" width="2.6640625" style="19" customWidth="1"/>
    <col min="2" max="2" width="5.77734375" style="19" customWidth="1"/>
    <col min="3" max="4" width="23.77734375" style="19" customWidth="1"/>
    <col min="5" max="5" width="2.88671875" style="19" customWidth="1"/>
    <col min="6" max="6" width="2.77734375" style="19" customWidth="1"/>
    <col min="7" max="7" width="2.88671875" style="19" customWidth="1"/>
    <col min="8" max="8" width="13.88671875" style="19" bestFit="1" customWidth="1"/>
    <col min="9" max="251" width="9" style="19"/>
    <col min="252" max="252" width="2.6640625" style="19" customWidth="1"/>
    <col min="253" max="253" width="5.77734375" style="19" customWidth="1"/>
    <col min="254" max="254" width="23.77734375" style="19" customWidth="1"/>
    <col min="255" max="255" width="3.44140625" style="19" customWidth="1"/>
    <col min="256" max="256" width="2.88671875" style="19" customWidth="1"/>
    <col min="257" max="507" width="9" style="19"/>
    <col min="508" max="508" width="2.6640625" style="19" customWidth="1"/>
    <col min="509" max="509" width="5.77734375" style="19" customWidth="1"/>
    <col min="510" max="510" width="23.77734375" style="19" customWidth="1"/>
    <col min="511" max="511" width="3.44140625" style="19" customWidth="1"/>
    <col min="512" max="512" width="2.88671875" style="19" customWidth="1"/>
    <col min="513" max="763" width="9" style="19"/>
    <col min="764" max="764" width="2.6640625" style="19" customWidth="1"/>
    <col min="765" max="765" width="5.77734375" style="19" customWidth="1"/>
    <col min="766" max="766" width="23.77734375" style="19" customWidth="1"/>
    <col min="767" max="767" width="3.44140625" style="19" customWidth="1"/>
    <col min="768" max="768" width="2.88671875" style="19" customWidth="1"/>
    <col min="769" max="1019" width="9" style="19"/>
    <col min="1020" max="1020" width="2.6640625" style="19" customWidth="1"/>
    <col min="1021" max="1021" width="5.77734375" style="19" customWidth="1"/>
    <col min="1022" max="1022" width="23.77734375" style="19" customWidth="1"/>
    <col min="1023" max="1023" width="3.44140625" style="19" customWidth="1"/>
    <col min="1024" max="1024" width="2.88671875" style="19" customWidth="1"/>
    <col min="1025" max="1275" width="9" style="19"/>
    <col min="1276" max="1276" width="2.6640625" style="19" customWidth="1"/>
    <col min="1277" max="1277" width="5.77734375" style="19" customWidth="1"/>
    <col min="1278" max="1278" width="23.77734375" style="19" customWidth="1"/>
    <col min="1279" max="1279" width="3.44140625" style="19" customWidth="1"/>
    <col min="1280" max="1280" width="2.88671875" style="19" customWidth="1"/>
    <col min="1281" max="1531" width="9" style="19"/>
    <col min="1532" max="1532" width="2.6640625" style="19" customWidth="1"/>
    <col min="1533" max="1533" width="5.77734375" style="19" customWidth="1"/>
    <col min="1534" max="1534" width="23.77734375" style="19" customWidth="1"/>
    <col min="1535" max="1535" width="3.44140625" style="19" customWidth="1"/>
    <col min="1536" max="1536" width="2.88671875" style="19" customWidth="1"/>
    <col min="1537" max="1787" width="9" style="19"/>
    <col min="1788" max="1788" width="2.6640625" style="19" customWidth="1"/>
    <col min="1789" max="1789" width="5.77734375" style="19" customWidth="1"/>
    <col min="1790" max="1790" width="23.77734375" style="19" customWidth="1"/>
    <col min="1791" max="1791" width="3.44140625" style="19" customWidth="1"/>
    <col min="1792" max="1792" width="2.88671875" style="19" customWidth="1"/>
    <col min="1793" max="2043" width="9" style="19"/>
    <col min="2044" max="2044" width="2.6640625" style="19" customWidth="1"/>
    <col min="2045" max="2045" width="5.77734375" style="19" customWidth="1"/>
    <col min="2046" max="2046" width="23.77734375" style="19" customWidth="1"/>
    <col min="2047" max="2047" width="3.44140625" style="19" customWidth="1"/>
    <col min="2048" max="2048" width="2.88671875" style="19" customWidth="1"/>
    <col min="2049" max="2299" width="9" style="19"/>
    <col min="2300" max="2300" width="2.6640625" style="19" customWidth="1"/>
    <col min="2301" max="2301" width="5.77734375" style="19" customWidth="1"/>
    <col min="2302" max="2302" width="23.77734375" style="19" customWidth="1"/>
    <col min="2303" max="2303" width="3.44140625" style="19" customWidth="1"/>
    <col min="2304" max="2304" width="2.88671875" style="19" customWidth="1"/>
    <col min="2305" max="2555" width="9" style="19"/>
    <col min="2556" max="2556" width="2.6640625" style="19" customWidth="1"/>
    <col min="2557" max="2557" width="5.77734375" style="19" customWidth="1"/>
    <col min="2558" max="2558" width="23.77734375" style="19" customWidth="1"/>
    <col min="2559" max="2559" width="3.44140625" style="19" customWidth="1"/>
    <col min="2560" max="2560" width="2.88671875" style="19" customWidth="1"/>
    <col min="2561" max="2811" width="9" style="19"/>
    <col min="2812" max="2812" width="2.6640625" style="19" customWidth="1"/>
    <col min="2813" max="2813" width="5.77734375" style="19" customWidth="1"/>
    <col min="2814" max="2814" width="23.77734375" style="19" customWidth="1"/>
    <col min="2815" max="2815" width="3.44140625" style="19" customWidth="1"/>
    <col min="2816" max="2816" width="2.88671875" style="19" customWidth="1"/>
    <col min="2817" max="3067" width="9" style="19"/>
    <col min="3068" max="3068" width="2.6640625" style="19" customWidth="1"/>
    <col min="3069" max="3069" width="5.77734375" style="19" customWidth="1"/>
    <col min="3070" max="3070" width="23.77734375" style="19" customWidth="1"/>
    <col min="3071" max="3071" width="3.44140625" style="19" customWidth="1"/>
    <col min="3072" max="3072" width="2.88671875" style="19" customWidth="1"/>
    <col min="3073" max="3323" width="9" style="19"/>
    <col min="3324" max="3324" width="2.6640625" style="19" customWidth="1"/>
    <col min="3325" max="3325" width="5.77734375" style="19" customWidth="1"/>
    <col min="3326" max="3326" width="23.77734375" style="19" customWidth="1"/>
    <col min="3327" max="3327" width="3.44140625" style="19" customWidth="1"/>
    <col min="3328" max="3328" width="2.88671875" style="19" customWidth="1"/>
    <col min="3329" max="3579" width="9" style="19"/>
    <col min="3580" max="3580" width="2.6640625" style="19" customWidth="1"/>
    <col min="3581" max="3581" width="5.77734375" style="19" customWidth="1"/>
    <col min="3582" max="3582" width="23.77734375" style="19" customWidth="1"/>
    <col min="3583" max="3583" width="3.44140625" style="19" customWidth="1"/>
    <col min="3584" max="3584" width="2.88671875" style="19" customWidth="1"/>
    <col min="3585" max="3835" width="9" style="19"/>
    <col min="3836" max="3836" width="2.6640625" style="19" customWidth="1"/>
    <col min="3837" max="3837" width="5.77734375" style="19" customWidth="1"/>
    <col min="3838" max="3838" width="23.77734375" style="19" customWidth="1"/>
    <col min="3839" max="3839" width="3.44140625" style="19" customWidth="1"/>
    <col min="3840" max="3840" width="2.88671875" style="19" customWidth="1"/>
    <col min="3841" max="4091" width="9" style="19"/>
    <col min="4092" max="4092" width="2.6640625" style="19" customWidth="1"/>
    <col min="4093" max="4093" width="5.77734375" style="19" customWidth="1"/>
    <col min="4094" max="4094" width="23.77734375" style="19" customWidth="1"/>
    <col min="4095" max="4095" width="3.44140625" style="19" customWidth="1"/>
    <col min="4096" max="4096" width="2.88671875" style="19" customWidth="1"/>
    <col min="4097" max="4347" width="9" style="19"/>
    <col min="4348" max="4348" width="2.6640625" style="19" customWidth="1"/>
    <col min="4349" max="4349" width="5.77734375" style="19" customWidth="1"/>
    <col min="4350" max="4350" width="23.77734375" style="19" customWidth="1"/>
    <col min="4351" max="4351" width="3.44140625" style="19" customWidth="1"/>
    <col min="4352" max="4352" width="2.88671875" style="19" customWidth="1"/>
    <col min="4353" max="4603" width="9" style="19"/>
    <col min="4604" max="4604" width="2.6640625" style="19" customWidth="1"/>
    <col min="4605" max="4605" width="5.77734375" style="19" customWidth="1"/>
    <col min="4606" max="4606" width="23.77734375" style="19" customWidth="1"/>
    <col min="4607" max="4607" width="3.44140625" style="19" customWidth="1"/>
    <col min="4608" max="4608" width="2.88671875" style="19" customWidth="1"/>
    <col min="4609" max="4859" width="9" style="19"/>
    <col min="4860" max="4860" width="2.6640625" style="19" customWidth="1"/>
    <col min="4861" max="4861" width="5.77734375" style="19" customWidth="1"/>
    <col min="4862" max="4862" width="23.77734375" style="19" customWidth="1"/>
    <col min="4863" max="4863" width="3.44140625" style="19" customWidth="1"/>
    <col min="4864" max="4864" width="2.88671875" style="19" customWidth="1"/>
    <col min="4865" max="5115" width="9" style="19"/>
    <col min="5116" max="5116" width="2.6640625" style="19" customWidth="1"/>
    <col min="5117" max="5117" width="5.77734375" style="19" customWidth="1"/>
    <col min="5118" max="5118" width="23.77734375" style="19" customWidth="1"/>
    <col min="5119" max="5119" width="3.44140625" style="19" customWidth="1"/>
    <col min="5120" max="5120" width="2.88671875" style="19" customWidth="1"/>
    <col min="5121" max="5371" width="9" style="19"/>
    <col min="5372" max="5372" width="2.6640625" style="19" customWidth="1"/>
    <col min="5373" max="5373" width="5.77734375" style="19" customWidth="1"/>
    <col min="5374" max="5374" width="23.77734375" style="19" customWidth="1"/>
    <col min="5375" max="5375" width="3.44140625" style="19" customWidth="1"/>
    <col min="5376" max="5376" width="2.88671875" style="19" customWidth="1"/>
    <col min="5377" max="5627" width="9" style="19"/>
    <col min="5628" max="5628" width="2.6640625" style="19" customWidth="1"/>
    <col min="5629" max="5629" width="5.77734375" style="19" customWidth="1"/>
    <col min="5630" max="5630" width="23.77734375" style="19" customWidth="1"/>
    <col min="5631" max="5631" width="3.44140625" style="19" customWidth="1"/>
    <col min="5632" max="5632" width="2.88671875" style="19" customWidth="1"/>
    <col min="5633" max="5883" width="9" style="19"/>
    <col min="5884" max="5884" width="2.6640625" style="19" customWidth="1"/>
    <col min="5885" max="5885" width="5.77734375" style="19" customWidth="1"/>
    <col min="5886" max="5886" width="23.77734375" style="19" customWidth="1"/>
    <col min="5887" max="5887" width="3.44140625" style="19" customWidth="1"/>
    <col min="5888" max="5888" width="2.88671875" style="19" customWidth="1"/>
    <col min="5889" max="6139" width="9" style="19"/>
    <col min="6140" max="6140" width="2.6640625" style="19" customWidth="1"/>
    <col min="6141" max="6141" width="5.77734375" style="19" customWidth="1"/>
    <col min="6142" max="6142" width="23.77734375" style="19" customWidth="1"/>
    <col min="6143" max="6143" width="3.44140625" style="19" customWidth="1"/>
    <col min="6144" max="6144" width="2.88671875" style="19" customWidth="1"/>
    <col min="6145" max="6395" width="9" style="19"/>
    <col min="6396" max="6396" width="2.6640625" style="19" customWidth="1"/>
    <col min="6397" max="6397" width="5.77734375" style="19" customWidth="1"/>
    <col min="6398" max="6398" width="23.77734375" style="19" customWidth="1"/>
    <col min="6399" max="6399" width="3.44140625" style="19" customWidth="1"/>
    <col min="6400" max="6400" width="2.88671875" style="19" customWidth="1"/>
    <col min="6401" max="6651" width="9" style="19"/>
    <col min="6652" max="6652" width="2.6640625" style="19" customWidth="1"/>
    <col min="6653" max="6653" width="5.77734375" style="19" customWidth="1"/>
    <col min="6654" max="6654" width="23.77734375" style="19" customWidth="1"/>
    <col min="6655" max="6655" width="3.44140625" style="19" customWidth="1"/>
    <col min="6656" max="6656" width="2.88671875" style="19" customWidth="1"/>
    <col min="6657" max="6907" width="9" style="19"/>
    <col min="6908" max="6908" width="2.6640625" style="19" customWidth="1"/>
    <col min="6909" max="6909" width="5.77734375" style="19" customWidth="1"/>
    <col min="6910" max="6910" width="23.77734375" style="19" customWidth="1"/>
    <col min="6911" max="6911" width="3.44140625" style="19" customWidth="1"/>
    <col min="6912" max="6912" width="2.88671875" style="19" customWidth="1"/>
    <col min="6913" max="7163" width="9" style="19"/>
    <col min="7164" max="7164" width="2.6640625" style="19" customWidth="1"/>
    <col min="7165" max="7165" width="5.77734375" style="19" customWidth="1"/>
    <col min="7166" max="7166" width="23.77734375" style="19" customWidth="1"/>
    <col min="7167" max="7167" width="3.44140625" style="19" customWidth="1"/>
    <col min="7168" max="7168" width="2.88671875" style="19" customWidth="1"/>
    <col min="7169" max="7419" width="9" style="19"/>
    <col min="7420" max="7420" width="2.6640625" style="19" customWidth="1"/>
    <col min="7421" max="7421" width="5.77734375" style="19" customWidth="1"/>
    <col min="7422" max="7422" width="23.77734375" style="19" customWidth="1"/>
    <col min="7423" max="7423" width="3.44140625" style="19" customWidth="1"/>
    <col min="7424" max="7424" width="2.88671875" style="19" customWidth="1"/>
    <col min="7425" max="7675" width="9" style="19"/>
    <col min="7676" max="7676" width="2.6640625" style="19" customWidth="1"/>
    <col min="7677" max="7677" width="5.77734375" style="19" customWidth="1"/>
    <col min="7678" max="7678" width="23.77734375" style="19" customWidth="1"/>
    <col min="7679" max="7679" width="3.44140625" style="19" customWidth="1"/>
    <col min="7680" max="7680" width="2.88671875" style="19" customWidth="1"/>
    <col min="7681" max="7931" width="9" style="19"/>
    <col min="7932" max="7932" width="2.6640625" style="19" customWidth="1"/>
    <col min="7933" max="7933" width="5.77734375" style="19" customWidth="1"/>
    <col min="7934" max="7934" width="23.77734375" style="19" customWidth="1"/>
    <col min="7935" max="7935" width="3.44140625" style="19" customWidth="1"/>
    <col min="7936" max="7936" width="2.88671875" style="19" customWidth="1"/>
    <col min="7937" max="8187" width="9" style="19"/>
    <col min="8188" max="8188" width="2.6640625" style="19" customWidth="1"/>
    <col min="8189" max="8189" width="5.77734375" style="19" customWidth="1"/>
    <col min="8190" max="8190" width="23.77734375" style="19" customWidth="1"/>
    <col min="8191" max="8191" width="3.44140625" style="19" customWidth="1"/>
    <col min="8192" max="8192" width="2.88671875" style="19" customWidth="1"/>
    <col min="8193" max="8443" width="9" style="19"/>
    <col min="8444" max="8444" width="2.6640625" style="19" customWidth="1"/>
    <col min="8445" max="8445" width="5.77734375" style="19" customWidth="1"/>
    <col min="8446" max="8446" width="23.77734375" style="19" customWidth="1"/>
    <col min="8447" max="8447" width="3.44140625" style="19" customWidth="1"/>
    <col min="8448" max="8448" width="2.88671875" style="19" customWidth="1"/>
    <col min="8449" max="8699" width="9" style="19"/>
    <col min="8700" max="8700" width="2.6640625" style="19" customWidth="1"/>
    <col min="8701" max="8701" width="5.77734375" style="19" customWidth="1"/>
    <col min="8702" max="8702" width="23.77734375" style="19" customWidth="1"/>
    <col min="8703" max="8703" width="3.44140625" style="19" customWidth="1"/>
    <col min="8704" max="8704" width="2.88671875" style="19" customWidth="1"/>
    <col min="8705" max="8955" width="9" style="19"/>
    <col min="8956" max="8956" width="2.6640625" style="19" customWidth="1"/>
    <col min="8957" max="8957" width="5.77734375" style="19" customWidth="1"/>
    <col min="8958" max="8958" width="23.77734375" style="19" customWidth="1"/>
    <col min="8959" max="8959" width="3.44140625" style="19" customWidth="1"/>
    <col min="8960" max="8960" width="2.88671875" style="19" customWidth="1"/>
    <col min="8961" max="9211" width="9" style="19"/>
    <col min="9212" max="9212" width="2.6640625" style="19" customWidth="1"/>
    <col min="9213" max="9213" width="5.77734375" style="19" customWidth="1"/>
    <col min="9214" max="9214" width="23.77734375" style="19" customWidth="1"/>
    <col min="9215" max="9215" width="3.44140625" style="19" customWidth="1"/>
    <col min="9216" max="9216" width="2.88671875" style="19" customWidth="1"/>
    <col min="9217" max="9467" width="9" style="19"/>
    <col min="9468" max="9468" width="2.6640625" style="19" customWidth="1"/>
    <col min="9469" max="9469" width="5.77734375" style="19" customWidth="1"/>
    <col min="9470" max="9470" width="23.77734375" style="19" customWidth="1"/>
    <col min="9471" max="9471" width="3.44140625" style="19" customWidth="1"/>
    <col min="9472" max="9472" width="2.88671875" style="19" customWidth="1"/>
    <col min="9473" max="9723" width="9" style="19"/>
    <col min="9724" max="9724" width="2.6640625" style="19" customWidth="1"/>
    <col min="9725" max="9725" width="5.77734375" style="19" customWidth="1"/>
    <col min="9726" max="9726" width="23.77734375" style="19" customWidth="1"/>
    <col min="9727" max="9727" width="3.44140625" style="19" customWidth="1"/>
    <col min="9728" max="9728" width="2.88671875" style="19" customWidth="1"/>
    <col min="9729" max="9979" width="9" style="19"/>
    <col min="9980" max="9980" width="2.6640625" style="19" customWidth="1"/>
    <col min="9981" max="9981" width="5.77734375" style="19" customWidth="1"/>
    <col min="9982" max="9982" width="23.77734375" style="19" customWidth="1"/>
    <col min="9983" max="9983" width="3.44140625" style="19" customWidth="1"/>
    <col min="9984" max="9984" width="2.88671875" style="19" customWidth="1"/>
    <col min="9985" max="10235" width="9" style="19"/>
    <col min="10236" max="10236" width="2.6640625" style="19" customWidth="1"/>
    <col min="10237" max="10237" width="5.77734375" style="19" customWidth="1"/>
    <col min="10238" max="10238" width="23.77734375" style="19" customWidth="1"/>
    <col min="10239" max="10239" width="3.44140625" style="19" customWidth="1"/>
    <col min="10240" max="10240" width="2.88671875" style="19" customWidth="1"/>
    <col min="10241" max="10491" width="9" style="19"/>
    <col min="10492" max="10492" width="2.6640625" style="19" customWidth="1"/>
    <col min="10493" max="10493" width="5.77734375" style="19" customWidth="1"/>
    <col min="10494" max="10494" width="23.77734375" style="19" customWidth="1"/>
    <col min="10495" max="10495" width="3.44140625" style="19" customWidth="1"/>
    <col min="10496" max="10496" width="2.88671875" style="19" customWidth="1"/>
    <col min="10497" max="10747" width="9" style="19"/>
    <col min="10748" max="10748" width="2.6640625" style="19" customWidth="1"/>
    <col min="10749" max="10749" width="5.77734375" style="19" customWidth="1"/>
    <col min="10750" max="10750" width="23.77734375" style="19" customWidth="1"/>
    <col min="10751" max="10751" width="3.44140625" style="19" customWidth="1"/>
    <col min="10752" max="10752" width="2.88671875" style="19" customWidth="1"/>
    <col min="10753" max="11003" width="9" style="19"/>
    <col min="11004" max="11004" width="2.6640625" style="19" customWidth="1"/>
    <col min="11005" max="11005" width="5.77734375" style="19" customWidth="1"/>
    <col min="11006" max="11006" width="23.77734375" style="19" customWidth="1"/>
    <col min="11007" max="11007" width="3.44140625" style="19" customWidth="1"/>
    <col min="11008" max="11008" width="2.88671875" style="19" customWidth="1"/>
    <col min="11009" max="11259" width="9" style="19"/>
    <col min="11260" max="11260" width="2.6640625" style="19" customWidth="1"/>
    <col min="11261" max="11261" width="5.77734375" style="19" customWidth="1"/>
    <col min="11262" max="11262" width="23.77734375" style="19" customWidth="1"/>
    <col min="11263" max="11263" width="3.44140625" style="19" customWidth="1"/>
    <col min="11264" max="11264" width="2.88671875" style="19" customWidth="1"/>
    <col min="11265" max="11515" width="9" style="19"/>
    <col min="11516" max="11516" width="2.6640625" style="19" customWidth="1"/>
    <col min="11517" max="11517" width="5.77734375" style="19" customWidth="1"/>
    <col min="11518" max="11518" width="23.77734375" style="19" customWidth="1"/>
    <col min="11519" max="11519" width="3.44140625" style="19" customWidth="1"/>
    <col min="11520" max="11520" width="2.88671875" style="19" customWidth="1"/>
    <col min="11521" max="11771" width="9" style="19"/>
    <col min="11772" max="11772" width="2.6640625" style="19" customWidth="1"/>
    <col min="11773" max="11773" width="5.77734375" style="19" customWidth="1"/>
    <col min="11774" max="11774" width="23.77734375" style="19" customWidth="1"/>
    <col min="11775" max="11775" width="3.44140625" style="19" customWidth="1"/>
    <col min="11776" max="11776" width="2.88671875" style="19" customWidth="1"/>
    <col min="11777" max="12027" width="9" style="19"/>
    <col min="12028" max="12028" width="2.6640625" style="19" customWidth="1"/>
    <col min="12029" max="12029" width="5.77734375" style="19" customWidth="1"/>
    <col min="12030" max="12030" width="23.77734375" style="19" customWidth="1"/>
    <col min="12031" max="12031" width="3.44140625" style="19" customWidth="1"/>
    <col min="12032" max="12032" width="2.88671875" style="19" customWidth="1"/>
    <col min="12033" max="12283" width="9" style="19"/>
    <col min="12284" max="12284" width="2.6640625" style="19" customWidth="1"/>
    <col min="12285" max="12285" width="5.77734375" style="19" customWidth="1"/>
    <col min="12286" max="12286" width="23.77734375" style="19" customWidth="1"/>
    <col min="12287" max="12287" width="3.44140625" style="19" customWidth="1"/>
    <col min="12288" max="12288" width="2.88671875" style="19" customWidth="1"/>
    <col min="12289" max="12539" width="9" style="19"/>
    <col min="12540" max="12540" width="2.6640625" style="19" customWidth="1"/>
    <col min="12541" max="12541" width="5.77734375" style="19" customWidth="1"/>
    <col min="12542" max="12542" width="23.77734375" style="19" customWidth="1"/>
    <col min="12543" max="12543" width="3.44140625" style="19" customWidth="1"/>
    <col min="12544" max="12544" width="2.88671875" style="19" customWidth="1"/>
    <col min="12545" max="12795" width="9" style="19"/>
    <col min="12796" max="12796" width="2.6640625" style="19" customWidth="1"/>
    <col min="12797" max="12797" width="5.77734375" style="19" customWidth="1"/>
    <col min="12798" max="12798" width="23.77734375" style="19" customWidth="1"/>
    <col min="12799" max="12799" width="3.44140625" style="19" customWidth="1"/>
    <col min="12800" max="12800" width="2.88671875" style="19" customWidth="1"/>
    <col min="12801" max="13051" width="9" style="19"/>
    <col min="13052" max="13052" width="2.6640625" style="19" customWidth="1"/>
    <col min="13053" max="13053" width="5.77734375" style="19" customWidth="1"/>
    <col min="13054" max="13054" width="23.77734375" style="19" customWidth="1"/>
    <col min="13055" max="13055" width="3.44140625" style="19" customWidth="1"/>
    <col min="13056" max="13056" width="2.88671875" style="19" customWidth="1"/>
    <col min="13057" max="13307" width="9" style="19"/>
    <col min="13308" max="13308" width="2.6640625" style="19" customWidth="1"/>
    <col min="13309" max="13309" width="5.77734375" style="19" customWidth="1"/>
    <col min="13310" max="13310" width="23.77734375" style="19" customWidth="1"/>
    <col min="13311" max="13311" width="3.44140625" style="19" customWidth="1"/>
    <col min="13312" max="13312" width="2.88671875" style="19" customWidth="1"/>
    <col min="13313" max="13563" width="9" style="19"/>
    <col min="13564" max="13564" width="2.6640625" style="19" customWidth="1"/>
    <col min="13565" max="13565" width="5.77734375" style="19" customWidth="1"/>
    <col min="13566" max="13566" width="23.77734375" style="19" customWidth="1"/>
    <col min="13567" max="13567" width="3.44140625" style="19" customWidth="1"/>
    <col min="13568" max="13568" width="2.88671875" style="19" customWidth="1"/>
    <col min="13569" max="13819" width="9" style="19"/>
    <col min="13820" max="13820" width="2.6640625" style="19" customWidth="1"/>
    <col min="13821" max="13821" width="5.77734375" style="19" customWidth="1"/>
    <col min="13822" max="13822" width="23.77734375" style="19" customWidth="1"/>
    <col min="13823" max="13823" width="3.44140625" style="19" customWidth="1"/>
    <col min="13824" max="13824" width="2.88671875" style="19" customWidth="1"/>
    <col min="13825" max="14075" width="9" style="19"/>
    <col min="14076" max="14076" width="2.6640625" style="19" customWidth="1"/>
    <col min="14077" max="14077" width="5.77734375" style="19" customWidth="1"/>
    <col min="14078" max="14078" width="23.77734375" style="19" customWidth="1"/>
    <col min="14079" max="14079" width="3.44140625" style="19" customWidth="1"/>
    <col min="14080" max="14080" width="2.88671875" style="19" customWidth="1"/>
    <col min="14081" max="14331" width="9" style="19"/>
    <col min="14332" max="14332" width="2.6640625" style="19" customWidth="1"/>
    <col min="14333" max="14333" width="5.77734375" style="19" customWidth="1"/>
    <col min="14334" max="14334" width="23.77734375" style="19" customWidth="1"/>
    <col min="14335" max="14335" width="3.44140625" style="19" customWidth="1"/>
    <col min="14336" max="14336" width="2.88671875" style="19" customWidth="1"/>
    <col min="14337" max="14587" width="9" style="19"/>
    <col min="14588" max="14588" width="2.6640625" style="19" customWidth="1"/>
    <col min="14589" max="14589" width="5.77734375" style="19" customWidth="1"/>
    <col min="14590" max="14590" width="23.77734375" style="19" customWidth="1"/>
    <col min="14591" max="14591" width="3.44140625" style="19" customWidth="1"/>
    <col min="14592" max="14592" width="2.88671875" style="19" customWidth="1"/>
    <col min="14593" max="14843" width="9" style="19"/>
    <col min="14844" max="14844" width="2.6640625" style="19" customWidth="1"/>
    <col min="14845" max="14845" width="5.77734375" style="19" customWidth="1"/>
    <col min="14846" max="14846" width="23.77734375" style="19" customWidth="1"/>
    <col min="14847" max="14847" width="3.44140625" style="19" customWidth="1"/>
    <col min="14848" max="14848" width="2.88671875" style="19" customWidth="1"/>
    <col min="14849" max="15099" width="9" style="19"/>
    <col min="15100" max="15100" width="2.6640625" style="19" customWidth="1"/>
    <col min="15101" max="15101" width="5.77734375" style="19" customWidth="1"/>
    <col min="15102" max="15102" width="23.77734375" style="19" customWidth="1"/>
    <col min="15103" max="15103" width="3.44140625" style="19" customWidth="1"/>
    <col min="15104" max="15104" width="2.88671875" style="19" customWidth="1"/>
    <col min="15105" max="15355" width="9" style="19"/>
    <col min="15356" max="15356" width="2.6640625" style="19" customWidth="1"/>
    <col min="15357" max="15357" width="5.77734375" style="19" customWidth="1"/>
    <col min="15358" max="15358" width="23.77734375" style="19" customWidth="1"/>
    <col min="15359" max="15359" width="3.44140625" style="19" customWidth="1"/>
    <col min="15360" max="15360" width="2.88671875" style="19" customWidth="1"/>
    <col min="15361" max="15611" width="9" style="19"/>
    <col min="15612" max="15612" width="2.6640625" style="19" customWidth="1"/>
    <col min="15613" max="15613" width="5.77734375" style="19" customWidth="1"/>
    <col min="15614" max="15614" width="23.77734375" style="19" customWidth="1"/>
    <col min="15615" max="15615" width="3.44140625" style="19" customWidth="1"/>
    <col min="15616" max="15616" width="2.88671875" style="19" customWidth="1"/>
    <col min="15617" max="15867" width="9" style="19"/>
    <col min="15868" max="15868" width="2.6640625" style="19" customWidth="1"/>
    <col min="15869" max="15869" width="5.77734375" style="19" customWidth="1"/>
    <col min="15870" max="15870" width="23.77734375" style="19" customWidth="1"/>
    <col min="15871" max="15871" width="3.44140625" style="19" customWidth="1"/>
    <col min="15872" max="15872" width="2.88671875" style="19" customWidth="1"/>
    <col min="15873" max="16123" width="9" style="19"/>
    <col min="16124" max="16124" width="2.6640625" style="19" customWidth="1"/>
    <col min="16125" max="16125" width="5.77734375" style="19" customWidth="1"/>
    <col min="16126" max="16126" width="23.77734375" style="19" customWidth="1"/>
    <col min="16127" max="16127" width="3.44140625" style="19" customWidth="1"/>
    <col min="16128" max="16128" width="2.88671875" style="19" customWidth="1"/>
    <col min="16129" max="16384" width="9" style="19"/>
  </cols>
  <sheetData>
    <row r="1" spans="2:13" s="142" customFormat="1" ht="16.2">
      <c r="B1" s="34" t="s">
        <v>80</v>
      </c>
    </row>
    <row r="2" spans="2:13" s="142" customFormat="1" ht="15" customHeight="1">
      <c r="B2" s="157" t="s">
        <v>130</v>
      </c>
    </row>
    <row r="3" spans="2:13" s="143" customFormat="1" ht="15" customHeight="1">
      <c r="B3" s="158" t="s">
        <v>131</v>
      </c>
    </row>
    <row r="4" spans="2:13" s="143" customFormat="1" ht="15" customHeight="1">
      <c r="B4" s="157" t="s">
        <v>132</v>
      </c>
    </row>
    <row r="5" spans="2:13" s="4" customFormat="1" ht="18" customHeight="1">
      <c r="B5" s="196" t="s">
        <v>8</v>
      </c>
      <c r="C5" s="198" t="s">
        <v>133</v>
      </c>
      <c r="D5" s="198" t="s">
        <v>129</v>
      </c>
      <c r="G5" s="144"/>
      <c r="H5" s="144"/>
      <c r="I5" s="144"/>
      <c r="J5" s="144"/>
      <c r="K5" s="144"/>
      <c r="L5" s="144"/>
      <c r="M5" s="144"/>
    </row>
    <row r="6" spans="2:13" s="4" customFormat="1" ht="18" customHeight="1">
      <c r="B6" s="197"/>
      <c r="C6" s="199"/>
      <c r="D6" s="199"/>
      <c r="G6" s="144"/>
      <c r="H6" s="144"/>
      <c r="I6" s="144"/>
      <c r="J6" s="144"/>
      <c r="K6" s="144"/>
      <c r="L6" s="144"/>
      <c r="M6" s="144"/>
    </row>
    <row r="7" spans="2:13" s="4" customFormat="1" ht="11.25" customHeight="1">
      <c r="B7" s="35">
        <v>18</v>
      </c>
      <c r="C7" s="69">
        <v>107590</v>
      </c>
      <c r="D7" s="69">
        <v>141800</v>
      </c>
      <c r="G7" s="144"/>
      <c r="H7" s="144"/>
      <c r="I7" s="144"/>
      <c r="J7" s="144"/>
      <c r="K7" s="144"/>
      <c r="L7" s="144"/>
      <c r="M7" s="144"/>
    </row>
    <row r="8" spans="2:13" s="4" customFormat="1" ht="11.25" customHeight="1">
      <c r="B8" s="35">
        <v>19</v>
      </c>
      <c r="C8" s="69">
        <v>108890</v>
      </c>
      <c r="D8" s="69">
        <v>143520</v>
      </c>
      <c r="G8" s="145"/>
      <c r="H8" s="144"/>
      <c r="I8" s="144"/>
      <c r="J8" s="144"/>
      <c r="K8" s="144"/>
      <c r="L8" s="144"/>
      <c r="M8" s="144"/>
    </row>
    <row r="9" spans="2:13" s="4" customFormat="1" ht="11.25" customHeight="1">
      <c r="B9" s="35">
        <v>20</v>
      </c>
      <c r="C9" s="69">
        <v>110290</v>
      </c>
      <c r="D9" s="69">
        <v>145360</v>
      </c>
      <c r="H9" s="92"/>
      <c r="I9" s="3"/>
      <c r="J9" s="3"/>
    </row>
    <row r="10" spans="2:13" s="4" customFormat="1" ht="11.25" customHeight="1">
      <c r="B10" s="35">
        <v>21</v>
      </c>
      <c r="C10" s="69">
        <v>111600</v>
      </c>
      <c r="D10" s="69">
        <v>147090</v>
      </c>
      <c r="H10" s="92"/>
    </row>
    <row r="11" spans="2:13" s="4" customFormat="1" ht="11.25" customHeight="1">
      <c r="B11" s="35">
        <v>22</v>
      </c>
      <c r="C11" s="69">
        <v>112990</v>
      </c>
      <c r="D11" s="69">
        <v>148920</v>
      </c>
      <c r="H11" s="92"/>
    </row>
    <row r="12" spans="2:13" s="4" customFormat="1" ht="11.25" customHeight="1">
      <c r="B12" s="35">
        <v>23</v>
      </c>
      <c r="C12" s="69">
        <v>114390</v>
      </c>
      <c r="D12" s="69">
        <v>150770</v>
      </c>
      <c r="G12" s="3"/>
      <c r="H12" s="92"/>
    </row>
    <row r="13" spans="2:13" s="4" customFormat="1" ht="11.25" customHeight="1">
      <c r="B13" s="35">
        <v>24</v>
      </c>
      <c r="C13" s="69">
        <v>115790</v>
      </c>
      <c r="D13" s="69">
        <v>152610</v>
      </c>
      <c r="H13" s="92"/>
    </row>
    <row r="14" spans="2:13" s="4" customFormat="1" ht="11.25" customHeight="1">
      <c r="B14" s="35">
        <v>25</v>
      </c>
      <c r="C14" s="69">
        <v>117190</v>
      </c>
      <c r="D14" s="69">
        <v>154460</v>
      </c>
      <c r="H14" s="92"/>
    </row>
    <row r="15" spans="2:13" s="4" customFormat="1" ht="11.25" customHeight="1">
      <c r="B15" s="35">
        <v>26</v>
      </c>
      <c r="C15" s="69">
        <v>118490</v>
      </c>
      <c r="D15" s="69">
        <v>156170</v>
      </c>
      <c r="H15" s="92"/>
    </row>
    <row r="16" spans="2:13" s="4" customFormat="1" ht="11.25" customHeight="1">
      <c r="B16" s="35">
        <v>27</v>
      </c>
      <c r="C16" s="69">
        <v>119890</v>
      </c>
      <c r="D16" s="69">
        <v>158020</v>
      </c>
      <c r="H16" s="92"/>
    </row>
    <row r="17" spans="2:8" s="4" customFormat="1" ht="11.25" customHeight="1">
      <c r="B17" s="35">
        <v>28</v>
      </c>
      <c r="C17" s="69">
        <v>121200</v>
      </c>
      <c r="D17" s="69">
        <v>159740</v>
      </c>
      <c r="H17" s="92"/>
    </row>
    <row r="18" spans="2:8" s="4" customFormat="1" ht="11.25" customHeight="1">
      <c r="B18" s="35">
        <v>29</v>
      </c>
      <c r="C18" s="69">
        <v>133690</v>
      </c>
      <c r="D18" s="69">
        <v>176200</v>
      </c>
      <c r="H18" s="92"/>
    </row>
    <row r="19" spans="2:8" s="4" customFormat="1" ht="11.25" customHeight="1">
      <c r="B19" s="35">
        <v>30</v>
      </c>
      <c r="C19" s="69">
        <v>147390</v>
      </c>
      <c r="D19" s="69">
        <v>194260</v>
      </c>
      <c r="H19" s="92"/>
    </row>
    <row r="20" spans="2:8" s="4" customFormat="1" ht="11.25" customHeight="1">
      <c r="B20" s="35">
        <v>31</v>
      </c>
      <c r="C20" s="69">
        <v>161470</v>
      </c>
      <c r="D20" s="69">
        <v>212820</v>
      </c>
      <c r="H20" s="92"/>
    </row>
    <row r="21" spans="2:8" s="4" customFormat="1" ht="11.25" customHeight="1">
      <c r="B21" s="35">
        <v>32</v>
      </c>
      <c r="C21" s="69">
        <v>175830</v>
      </c>
      <c r="D21" s="69">
        <v>231740</v>
      </c>
      <c r="H21" s="92"/>
    </row>
    <row r="22" spans="2:8" s="4" customFormat="1" ht="11.25" customHeight="1">
      <c r="B22" s="35">
        <v>33</v>
      </c>
      <c r="C22" s="69">
        <v>190460</v>
      </c>
      <c r="D22" s="69">
        <v>251030</v>
      </c>
      <c r="H22" s="92"/>
    </row>
    <row r="23" spans="2:8" s="4" customFormat="1" ht="11.25" customHeight="1">
      <c r="B23" s="35">
        <v>34</v>
      </c>
      <c r="C23" s="69">
        <v>194470</v>
      </c>
      <c r="D23" s="69">
        <v>256310</v>
      </c>
      <c r="H23" s="92"/>
    </row>
    <row r="24" spans="2:8" s="4" customFormat="1" ht="11.25" customHeight="1">
      <c r="B24" s="35">
        <v>35</v>
      </c>
      <c r="C24" s="69">
        <v>197740</v>
      </c>
      <c r="D24" s="69">
        <v>260620</v>
      </c>
      <c r="H24" s="92"/>
    </row>
    <row r="25" spans="2:8" s="4" customFormat="1" ht="11.25" customHeight="1">
      <c r="B25" s="35">
        <v>36</v>
      </c>
      <c r="C25" s="69">
        <v>200810</v>
      </c>
      <c r="D25" s="69">
        <v>264670</v>
      </c>
      <c r="H25" s="92"/>
    </row>
    <row r="26" spans="2:8" s="4" customFormat="1" ht="11.25" customHeight="1">
      <c r="B26" s="35">
        <v>37</v>
      </c>
      <c r="C26" s="69">
        <v>204730</v>
      </c>
      <c r="D26" s="69">
        <v>269830</v>
      </c>
      <c r="H26" s="92"/>
    </row>
    <row r="27" spans="2:8" s="4" customFormat="1" ht="11.25" customHeight="1">
      <c r="B27" s="35">
        <v>38</v>
      </c>
      <c r="C27" s="69">
        <v>208460</v>
      </c>
      <c r="D27" s="69">
        <v>274750</v>
      </c>
      <c r="H27" s="92"/>
    </row>
    <row r="28" spans="2:8" s="4" customFormat="1" ht="11.25" customHeight="1">
      <c r="B28" s="35">
        <v>39</v>
      </c>
      <c r="C28" s="69">
        <v>212090</v>
      </c>
      <c r="D28" s="69">
        <v>279530</v>
      </c>
      <c r="H28" s="92"/>
    </row>
    <row r="29" spans="2:8" s="4" customFormat="1" ht="11.25" customHeight="1">
      <c r="B29" s="35">
        <v>40</v>
      </c>
      <c r="C29" s="69">
        <v>215820</v>
      </c>
      <c r="D29" s="69">
        <v>284450</v>
      </c>
      <c r="H29" s="92"/>
    </row>
    <row r="30" spans="2:8" s="4" customFormat="1" ht="11.25" customHeight="1">
      <c r="B30" s="35">
        <v>41</v>
      </c>
      <c r="C30" s="69">
        <v>219460</v>
      </c>
      <c r="D30" s="69">
        <v>289250</v>
      </c>
      <c r="H30" s="92"/>
    </row>
    <row r="31" spans="2:8" s="4" customFormat="1" ht="11.25" customHeight="1">
      <c r="B31" s="35">
        <v>42</v>
      </c>
      <c r="C31" s="69">
        <v>223750</v>
      </c>
      <c r="D31" s="69">
        <v>294900</v>
      </c>
      <c r="H31" s="92"/>
    </row>
    <row r="32" spans="2:8" s="4" customFormat="1" ht="11.25" customHeight="1">
      <c r="B32" s="35">
        <v>43</v>
      </c>
      <c r="C32" s="69">
        <v>228310</v>
      </c>
      <c r="D32" s="69">
        <v>300910</v>
      </c>
      <c r="H32" s="92"/>
    </row>
    <row r="33" spans="2:8" s="4" customFormat="1" ht="11.25" customHeight="1">
      <c r="B33" s="35">
        <v>44</v>
      </c>
      <c r="C33" s="69">
        <v>233160</v>
      </c>
      <c r="D33" s="69">
        <v>307300</v>
      </c>
      <c r="H33" s="92"/>
    </row>
    <row r="34" spans="2:8" s="4" customFormat="1" ht="11.25" customHeight="1">
      <c r="B34" s="35">
        <v>45</v>
      </c>
      <c r="C34" s="69">
        <v>238750</v>
      </c>
      <c r="D34" s="69">
        <v>314670</v>
      </c>
      <c r="H34" s="92"/>
    </row>
    <row r="35" spans="2:8" s="4" customFormat="1" ht="11.25" customHeight="1">
      <c r="B35" s="35">
        <v>46</v>
      </c>
      <c r="C35" s="69">
        <v>244630</v>
      </c>
      <c r="D35" s="69">
        <v>322420</v>
      </c>
      <c r="H35" s="92"/>
    </row>
    <row r="36" spans="2:8" s="4" customFormat="1" ht="11.25" customHeight="1">
      <c r="B36" s="35">
        <v>47</v>
      </c>
      <c r="C36" s="69">
        <v>250780</v>
      </c>
      <c r="D36" s="69">
        <v>330530</v>
      </c>
      <c r="H36" s="92"/>
    </row>
    <row r="37" spans="2:8" s="4" customFormat="1" ht="11.25" customHeight="1">
      <c r="B37" s="35">
        <v>48</v>
      </c>
      <c r="C37" s="69">
        <v>256930</v>
      </c>
      <c r="D37" s="69">
        <v>338630</v>
      </c>
      <c r="H37" s="92"/>
    </row>
    <row r="38" spans="2:8" s="4" customFormat="1" ht="11.25" customHeight="1">
      <c r="B38" s="35">
        <v>49</v>
      </c>
      <c r="C38" s="69">
        <v>263090</v>
      </c>
      <c r="D38" s="69">
        <v>346750</v>
      </c>
      <c r="H38" s="92"/>
    </row>
    <row r="39" spans="2:8" s="4" customFormat="1" ht="11.25" customHeight="1">
      <c r="B39" s="35">
        <v>50</v>
      </c>
      <c r="C39" s="69">
        <v>269050</v>
      </c>
      <c r="D39" s="69">
        <v>354610</v>
      </c>
      <c r="H39" s="92"/>
    </row>
    <row r="40" spans="2:8" s="4" customFormat="1" ht="11.25" customHeight="1">
      <c r="B40" s="35">
        <v>51</v>
      </c>
      <c r="C40" s="69">
        <v>274370</v>
      </c>
      <c r="D40" s="69">
        <v>361620</v>
      </c>
      <c r="H40" s="92"/>
    </row>
    <row r="41" spans="2:8" s="4" customFormat="1" ht="11.25" customHeight="1">
      <c r="B41" s="35">
        <v>52</v>
      </c>
      <c r="C41" s="69">
        <v>278190</v>
      </c>
      <c r="D41" s="69">
        <v>366650</v>
      </c>
      <c r="H41" s="92"/>
    </row>
    <row r="42" spans="2:8" s="4" customFormat="1" ht="11.25" customHeight="1">
      <c r="B42" s="35">
        <v>53</v>
      </c>
      <c r="C42" s="69">
        <v>277440</v>
      </c>
      <c r="D42" s="69">
        <v>365670</v>
      </c>
      <c r="H42" s="92"/>
    </row>
    <row r="43" spans="2:8" s="4" customFormat="1" ht="11.25" customHeight="1">
      <c r="B43" s="35">
        <v>54</v>
      </c>
      <c r="C43" s="69">
        <v>276040</v>
      </c>
      <c r="D43" s="69">
        <v>363820</v>
      </c>
      <c r="H43" s="92"/>
    </row>
    <row r="44" spans="2:8" s="4" customFormat="1" ht="11.25" customHeight="1">
      <c r="B44" s="40">
        <v>55</v>
      </c>
      <c r="C44" s="70">
        <v>264580</v>
      </c>
      <c r="D44" s="70">
        <v>348720</v>
      </c>
      <c r="H44" s="92"/>
    </row>
    <row r="45" spans="2:8" s="4" customFormat="1" ht="11.25" customHeight="1">
      <c r="B45" s="35">
        <v>56</v>
      </c>
      <c r="C45" s="69">
        <v>252270</v>
      </c>
      <c r="D45" s="69">
        <v>332490</v>
      </c>
      <c r="H45" s="92"/>
    </row>
    <row r="46" spans="2:8" s="4" customFormat="1" ht="11.25" customHeight="1">
      <c r="B46" s="35">
        <v>57</v>
      </c>
      <c r="C46" s="69">
        <v>239410</v>
      </c>
      <c r="D46" s="69">
        <v>315540</v>
      </c>
      <c r="H46" s="92"/>
    </row>
    <row r="47" spans="2:8" s="4" customFormat="1" ht="11.25" customHeight="1">
      <c r="B47" s="35">
        <v>58</v>
      </c>
      <c r="C47" s="69">
        <v>228970</v>
      </c>
      <c r="D47" s="69">
        <v>301780</v>
      </c>
      <c r="H47" s="92"/>
    </row>
    <row r="48" spans="2:8" s="4" customFormat="1" ht="11.25" customHeight="1">
      <c r="B48" s="35">
        <v>59</v>
      </c>
      <c r="C48" s="69">
        <v>218800</v>
      </c>
      <c r="D48" s="69">
        <v>288380</v>
      </c>
      <c r="H48" s="92"/>
    </row>
    <row r="49" spans="2:11" s="71" customFormat="1">
      <c r="B49" s="35">
        <v>60</v>
      </c>
      <c r="C49" s="69"/>
      <c r="D49" s="69"/>
      <c r="E49" s="4"/>
      <c r="F49" s="4"/>
      <c r="G49" s="4"/>
      <c r="H49" s="92"/>
      <c r="I49" s="4"/>
      <c r="J49" s="4"/>
      <c r="K49" s="4"/>
    </row>
    <row r="50" spans="2:11" s="71" customFormat="1">
      <c r="B50" s="35">
        <v>61</v>
      </c>
      <c r="C50" s="69"/>
      <c r="D50" s="69"/>
      <c r="E50" s="4"/>
      <c r="F50" s="4"/>
      <c r="G50" s="4"/>
      <c r="H50" s="92"/>
      <c r="I50" s="4"/>
      <c r="J50" s="4"/>
      <c r="K50" s="4"/>
    </row>
    <row r="51" spans="2:11" s="71" customFormat="1">
      <c r="B51" s="35">
        <v>62</v>
      </c>
      <c r="C51" s="69"/>
      <c r="D51" s="69"/>
      <c r="H51" s="92"/>
    </row>
    <row r="52" spans="2:11" s="71" customFormat="1">
      <c r="B52" s="35">
        <v>63</v>
      </c>
      <c r="C52" s="69"/>
      <c r="D52" s="69"/>
      <c r="H52" s="91"/>
    </row>
    <row r="53" spans="2:11" s="71" customFormat="1">
      <c r="B53" s="35">
        <v>64</v>
      </c>
      <c r="C53" s="69"/>
      <c r="D53" s="69"/>
      <c r="H53" s="91"/>
    </row>
    <row r="54" spans="2:11" s="71" customFormat="1">
      <c r="B54" s="35">
        <v>65</v>
      </c>
      <c r="C54" s="69"/>
      <c r="D54" s="69"/>
      <c r="H54" s="91"/>
    </row>
    <row r="55" spans="2:11" s="71" customFormat="1">
      <c r="H55" s="91"/>
    </row>
    <row r="56" spans="2:11" s="71" customFormat="1"/>
    <row r="57" spans="2:11" s="71" customFormat="1"/>
    <row r="58" spans="2:11" s="71" customFormat="1"/>
    <row r="59" spans="2:11" s="71" customFormat="1"/>
    <row r="60" spans="2:11" s="71" customFormat="1"/>
    <row r="61" spans="2:11" s="71" customFormat="1"/>
    <row r="62" spans="2:11" s="71" customFormat="1"/>
    <row r="63" spans="2:11" s="71" customFormat="1"/>
    <row r="64" spans="2:11" s="71" customFormat="1"/>
    <row r="65" s="71" customFormat="1"/>
    <row r="66" s="71" customFormat="1"/>
    <row r="67" s="71" customFormat="1"/>
    <row r="68" s="71" customFormat="1"/>
    <row r="69" s="71" customFormat="1"/>
    <row r="70" s="71" customFormat="1"/>
    <row r="71" s="71" customFormat="1"/>
    <row r="72" s="71" customFormat="1"/>
    <row r="73" s="71" customFormat="1"/>
    <row r="74" s="71" customFormat="1"/>
    <row r="75" s="71" customFormat="1"/>
    <row r="76" s="71" customFormat="1"/>
    <row r="77" s="71" customFormat="1"/>
    <row r="78" s="71" customFormat="1"/>
    <row r="79" s="71" customFormat="1"/>
    <row r="80" s="71" customFormat="1"/>
    <row r="81" s="71" customFormat="1"/>
    <row r="82" s="71" customFormat="1"/>
    <row r="83" s="71" customFormat="1"/>
    <row r="84" s="71" customFormat="1"/>
    <row r="85" s="71" customFormat="1"/>
    <row r="86" s="71" customFormat="1"/>
    <row r="87" s="71" customFormat="1"/>
    <row r="88" s="71" customFormat="1"/>
    <row r="89" s="71" customFormat="1"/>
    <row r="90" s="71" customFormat="1"/>
    <row r="91" s="71" customFormat="1"/>
    <row r="92" s="71" customFormat="1"/>
    <row r="93" s="71" customFormat="1"/>
    <row r="94" s="71" customFormat="1"/>
    <row r="95" s="71" customFormat="1"/>
    <row r="96" s="71" customFormat="1"/>
    <row r="97" s="71" customFormat="1"/>
    <row r="98" s="71" customFormat="1"/>
    <row r="99" s="71" customFormat="1"/>
    <row r="100" s="71" customFormat="1"/>
    <row r="101" s="71" customFormat="1"/>
    <row r="102" s="71" customFormat="1"/>
    <row r="103" s="71" customFormat="1"/>
    <row r="104" s="71" customFormat="1"/>
    <row r="105" s="71" customFormat="1"/>
    <row r="106" s="71" customFormat="1"/>
    <row r="107" s="71" customFormat="1"/>
    <row r="108" s="71" customFormat="1"/>
    <row r="109" s="71" customFormat="1"/>
    <row r="110" s="71" customFormat="1"/>
    <row r="111" s="71" customFormat="1"/>
    <row r="112" s="71" customFormat="1"/>
    <row r="113" s="71" customFormat="1"/>
    <row r="114" s="71" customFormat="1"/>
    <row r="115" s="71" customFormat="1"/>
    <row r="116" s="71" customFormat="1"/>
    <row r="117" s="71" customFormat="1"/>
    <row r="118" s="71" customFormat="1"/>
    <row r="119" s="71" customFormat="1"/>
    <row r="120" s="71" customFormat="1"/>
    <row r="121" s="71" customFormat="1"/>
    <row r="122" s="71" customFormat="1"/>
    <row r="123" s="71" customFormat="1"/>
    <row r="124" s="71" customFormat="1"/>
  </sheetData>
  <sheetProtection sheet="1" objects="1" scenarios="1"/>
  <mergeCells count="3">
    <mergeCell ref="B5:B6"/>
    <mergeCell ref="C5:C6"/>
    <mergeCell ref="D5:D6"/>
  </mergeCells>
  <phoneticPr fontId="8"/>
  <printOptions horizontalCentered="1"/>
  <pageMargins left="0.59055118110236227" right="0.59055118110236227" top="0.59055118110236227" bottom="0.59055118110236227" header="0.51181102362204722" footer="0.39370078740157483"/>
  <pageSetup paperSize="9" scale="87" orientation="landscape" r:id="rId1"/>
  <headerFooter alignWithMargins="0">
    <oddFooter>&amp;C&amp;12&amp;P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0"/>
    <pageSetUpPr autoPageBreaks="0"/>
  </sheetPr>
  <dimension ref="B2:J37"/>
  <sheetViews>
    <sheetView showGridLines="0" zoomScaleNormal="100" workbookViewId="0">
      <selection activeCell="G20" sqref="G20:H20"/>
    </sheetView>
  </sheetViews>
  <sheetFormatPr defaultColWidth="9" defaultRowHeight="13.2"/>
  <cols>
    <col min="1" max="2" width="2.88671875" style="19" customWidth="1"/>
    <col min="3" max="9" width="9.33203125" style="19" customWidth="1"/>
    <col min="10" max="10" width="13" style="19" customWidth="1"/>
    <col min="11" max="16384" width="9" style="19"/>
  </cols>
  <sheetData>
    <row r="2" spans="2:10" ht="13.8" thickBot="1"/>
    <row r="3" spans="2:10">
      <c r="B3" s="94"/>
      <c r="C3" s="95"/>
      <c r="D3" s="95"/>
      <c r="E3" s="95"/>
      <c r="F3" s="95"/>
      <c r="G3" s="95"/>
      <c r="H3" s="95"/>
      <c r="I3" s="95"/>
      <c r="J3" s="96"/>
    </row>
    <row r="4" spans="2:10" ht="14.4">
      <c r="B4" s="97"/>
      <c r="C4" s="98" t="s">
        <v>63</v>
      </c>
      <c r="D4" s="99"/>
      <c r="E4" s="99"/>
      <c r="F4" s="99"/>
      <c r="G4" s="99"/>
      <c r="H4" s="99"/>
      <c r="I4" s="99"/>
      <c r="J4" s="100"/>
    </row>
    <row r="5" spans="2:10">
      <c r="B5" s="97"/>
      <c r="C5" s="99"/>
      <c r="D5" s="99"/>
      <c r="E5" s="99"/>
      <c r="F5" s="99"/>
      <c r="G5" s="99"/>
      <c r="H5" s="99"/>
      <c r="I5" s="99"/>
      <c r="J5" s="100"/>
    </row>
    <row r="6" spans="2:10">
      <c r="B6" s="97"/>
      <c r="C6" s="101" t="s">
        <v>55</v>
      </c>
      <c r="D6" s="99"/>
      <c r="E6" s="99"/>
      <c r="F6" s="99"/>
      <c r="G6" s="99"/>
      <c r="H6" s="99"/>
      <c r="I6" s="99"/>
      <c r="J6" s="100"/>
    </row>
    <row r="7" spans="2:10">
      <c r="B7" s="97"/>
      <c r="C7" s="99" t="s">
        <v>64</v>
      </c>
      <c r="D7" s="99"/>
      <c r="E7" s="99"/>
      <c r="F7" s="99"/>
      <c r="G7" s="99"/>
      <c r="H7" s="99"/>
      <c r="I7" s="99"/>
      <c r="J7" s="100"/>
    </row>
    <row r="8" spans="2:10">
      <c r="B8" s="97"/>
      <c r="C8" s="99" t="s">
        <v>62</v>
      </c>
      <c r="D8" s="99"/>
      <c r="E8" s="99"/>
      <c r="F8" s="99"/>
      <c r="G8" s="99"/>
      <c r="H8" s="99"/>
      <c r="I8" s="99"/>
      <c r="J8" s="100"/>
    </row>
    <row r="9" spans="2:10">
      <c r="B9" s="97"/>
      <c r="C9" s="99" t="s">
        <v>65</v>
      </c>
      <c r="D9" s="99"/>
      <c r="E9" s="99"/>
      <c r="F9" s="99"/>
      <c r="G9" s="99"/>
      <c r="H9" s="99"/>
      <c r="I9" s="99"/>
      <c r="J9" s="100"/>
    </row>
    <row r="10" spans="2:10">
      <c r="B10" s="97"/>
      <c r="C10" s="99"/>
      <c r="D10" s="99"/>
      <c r="E10" s="99"/>
      <c r="F10" s="99"/>
      <c r="G10" s="99"/>
      <c r="H10" s="99"/>
      <c r="I10" s="99"/>
      <c r="J10" s="100"/>
    </row>
    <row r="11" spans="2:10">
      <c r="B11" s="97"/>
      <c r="C11" s="101" t="s">
        <v>69</v>
      </c>
      <c r="D11" s="99"/>
      <c r="E11" s="99"/>
      <c r="F11" s="99"/>
      <c r="G11" s="99"/>
      <c r="H11" s="99"/>
      <c r="I11" s="99"/>
      <c r="J11" s="100"/>
    </row>
    <row r="12" spans="2:10">
      <c r="B12" s="97"/>
      <c r="C12" s="99" t="s">
        <v>67</v>
      </c>
      <c r="D12" s="99"/>
      <c r="E12" s="99"/>
      <c r="F12" s="99"/>
      <c r="G12" s="99"/>
      <c r="H12" s="99"/>
      <c r="I12" s="99"/>
      <c r="J12" s="100"/>
    </row>
    <row r="13" spans="2:10">
      <c r="B13" s="97"/>
      <c r="C13" s="99" t="s">
        <v>66</v>
      </c>
      <c r="D13" s="99"/>
      <c r="E13" s="99"/>
      <c r="F13" s="99"/>
      <c r="G13" s="99"/>
      <c r="H13" s="99"/>
      <c r="I13" s="99"/>
      <c r="J13" s="100"/>
    </row>
    <row r="14" spans="2:10">
      <c r="B14" s="97"/>
      <c r="C14" s="99"/>
      <c r="D14" s="99"/>
      <c r="E14" s="99"/>
      <c r="F14" s="99"/>
      <c r="G14" s="99"/>
      <c r="H14" s="99"/>
      <c r="I14" s="99"/>
      <c r="J14" s="100"/>
    </row>
    <row r="15" spans="2:10">
      <c r="B15" s="97"/>
      <c r="C15" s="101" t="s">
        <v>70</v>
      </c>
      <c r="D15" s="99"/>
      <c r="E15" s="99"/>
      <c r="F15" s="99"/>
      <c r="G15" s="99"/>
      <c r="H15" s="99"/>
      <c r="I15" s="99"/>
      <c r="J15" s="100"/>
    </row>
    <row r="16" spans="2:10">
      <c r="B16" s="97"/>
      <c r="C16" s="99" t="s">
        <v>68</v>
      </c>
      <c r="D16" s="99"/>
      <c r="E16" s="99"/>
      <c r="F16" s="99"/>
      <c r="G16" s="99"/>
      <c r="H16" s="99"/>
      <c r="I16" s="99"/>
      <c r="J16" s="100"/>
    </row>
    <row r="17" spans="2:10">
      <c r="B17" s="97"/>
      <c r="C17" s="99" t="s">
        <v>73</v>
      </c>
      <c r="D17" s="99"/>
      <c r="E17" s="99"/>
      <c r="F17" s="99"/>
      <c r="G17" s="99"/>
      <c r="H17" s="99"/>
      <c r="I17" s="99"/>
      <c r="J17" s="100"/>
    </row>
    <row r="18" spans="2:10">
      <c r="B18" s="97"/>
      <c r="C18" s="99"/>
      <c r="D18" s="99"/>
      <c r="E18" s="99"/>
      <c r="F18" s="99"/>
      <c r="G18" s="99"/>
      <c r="H18" s="99"/>
      <c r="I18" s="99"/>
      <c r="J18" s="100"/>
    </row>
    <row r="19" spans="2:10">
      <c r="B19" s="97"/>
      <c r="C19" s="99"/>
      <c r="D19" s="99" t="s">
        <v>53</v>
      </c>
      <c r="E19" s="99"/>
      <c r="F19" s="99"/>
      <c r="G19" s="99"/>
      <c r="H19" s="99"/>
      <c r="I19" s="99"/>
      <c r="J19" s="100"/>
    </row>
    <row r="20" spans="2:10">
      <c r="B20" s="97"/>
      <c r="C20" s="99"/>
      <c r="D20" s="99" t="s">
        <v>54</v>
      </c>
      <c r="E20" s="99"/>
      <c r="F20" s="99"/>
      <c r="G20" s="200">
        <v>45962</v>
      </c>
      <c r="H20" s="200"/>
      <c r="I20" s="99"/>
      <c r="J20" s="100"/>
    </row>
    <row r="21" spans="2:10" ht="13.8" thickBot="1">
      <c r="B21" s="102"/>
      <c r="C21" s="103"/>
      <c r="D21" s="103"/>
      <c r="E21" s="103"/>
      <c r="F21" s="103"/>
      <c r="G21" s="103"/>
      <c r="H21" s="103"/>
      <c r="I21" s="103"/>
      <c r="J21" s="104"/>
    </row>
    <row r="22" spans="2:10">
      <c r="C22" s="1"/>
      <c r="D22" s="1"/>
      <c r="E22" s="1"/>
      <c r="F22" s="1"/>
      <c r="G22" s="20"/>
      <c r="H22" s="1"/>
      <c r="I22" s="1"/>
    </row>
    <row r="23" spans="2:10">
      <c r="C23" s="1"/>
      <c r="D23" s="1"/>
      <c r="E23" s="1"/>
      <c r="F23" s="1"/>
      <c r="G23" s="1"/>
      <c r="H23" s="1"/>
      <c r="I23" s="1"/>
    </row>
    <row r="24" spans="2:10">
      <c r="C24" s="1"/>
      <c r="D24" s="20"/>
      <c r="E24" s="1"/>
      <c r="F24" s="1"/>
      <c r="G24" s="1"/>
      <c r="H24" s="1"/>
    </row>
    <row r="25" spans="2:10">
      <c r="C25" s="1"/>
      <c r="D25" s="1"/>
      <c r="E25" s="1"/>
      <c r="F25" s="1"/>
      <c r="G25" s="1"/>
      <c r="H25" s="1"/>
    </row>
    <row r="26" spans="2:10">
      <c r="C26" s="1"/>
      <c r="D26" s="1"/>
      <c r="E26" s="1"/>
      <c r="F26" s="1"/>
      <c r="G26" s="1"/>
      <c r="H26" s="1"/>
    </row>
    <row r="37" spans="3:3">
      <c r="C37" s="21"/>
    </row>
  </sheetData>
  <sheetProtection sheet="1" objects="1" scenarios="1"/>
  <mergeCells count="1">
    <mergeCell ref="G20:H20"/>
  </mergeCells>
  <phoneticPr fontId="8"/>
  <pageMargins left="0.78700000000000003" right="0.78700000000000003" top="0.98399999999999999" bottom="0.98399999999999999" header="0.51200000000000001" footer="0.51200000000000001"/>
  <pageSetup paperSize="9" orientation="portrait" horizontalDpi="4294967293"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ワークシート</vt:lpstr>
      </vt:variant>
      <vt:variant>
        <vt:i4>5</vt:i4>
      </vt:variant>
      <vt:variant>
        <vt:lpstr>グラフ</vt:lpstr>
      </vt:variant>
      <vt:variant>
        <vt:i4>1</vt:i4>
      </vt:variant>
      <vt:variant>
        <vt:lpstr>名前付き一覧</vt:lpstr>
      </vt:variant>
      <vt:variant>
        <vt:i4>5</vt:i4>
      </vt:variant>
    </vt:vector>
  </HeadingPairs>
  <TitlesOfParts>
    <vt:vector size="11" baseType="lpstr">
      <vt:lpstr>説明</vt:lpstr>
      <vt:lpstr>1.５項移行平均基本給算出</vt:lpstr>
      <vt:lpstr>3.社員基本データ</vt:lpstr>
      <vt:lpstr>4.標準生計費データ</vt:lpstr>
      <vt:lpstr>5.使用上の注意</vt:lpstr>
      <vt:lpstr>2.基本給グラフ</vt:lpstr>
      <vt:lpstr>'1.５項移行平均基本給算出'!Print_Area</vt:lpstr>
      <vt:lpstr>'3.社員基本データ'!Print_Area</vt:lpstr>
      <vt:lpstr>'4.標準生計費データ'!Print_Area</vt:lpstr>
      <vt:lpstr>'5.使用上の注意'!Print_Area</vt:lpstr>
      <vt:lpstr>説明!Print_Area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横井人事労務サポート事務所</dc:creator>
  <cp:lastModifiedBy>AKINORI YOKOI</cp:lastModifiedBy>
  <cp:lastPrinted>2012-02-29T02:35:13Z</cp:lastPrinted>
  <dcterms:created xsi:type="dcterms:W3CDTF">2003-07-26T06:13:19Z</dcterms:created>
  <dcterms:modified xsi:type="dcterms:W3CDTF">2026-02-11T01:08:33Z</dcterms:modified>
</cp:coreProperties>
</file>